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OZPOČTOVÁNÍ\ROZPOČTY-AKCE seznam\ROZPOČTY 2024\HIRSCH\"/>
    </mc:Choice>
  </mc:AlternateContent>
  <xr:revisionPtr revIDLastSave="0" documentId="8_{3CA2B38E-9F40-46D1-867D-AB40C338CF03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.č. 1228_15 D.1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'p.č. 1228_15 D.1.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'p.č. 1228_15 D.1. Pol'!$A$1:$Y$317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316" i="12"/>
  <c r="BA312" i="12"/>
  <c r="BA310" i="12"/>
  <c r="BA255" i="12"/>
  <c r="BA251" i="12"/>
  <c r="BA205" i="12"/>
  <c r="BA202" i="12"/>
  <c r="BA194" i="12"/>
  <c r="BA191" i="12"/>
  <c r="BA162" i="12"/>
  <c r="BA151" i="12"/>
  <c r="BA144" i="12"/>
  <c r="BA136" i="12"/>
  <c r="BA125" i="12"/>
  <c r="BA118" i="12"/>
  <c r="BA78" i="12"/>
  <c r="BA27" i="12"/>
  <c r="BA18" i="12"/>
  <c r="G9" i="12"/>
  <c r="I9" i="12"/>
  <c r="I8" i="12" s="1"/>
  <c r="K9" i="12"/>
  <c r="K8" i="12" s="1"/>
  <c r="M9" i="12"/>
  <c r="O9" i="12"/>
  <c r="Q9" i="12"/>
  <c r="V9" i="12"/>
  <c r="V8" i="12" s="1"/>
  <c r="G13" i="12"/>
  <c r="I13" i="12"/>
  <c r="K13" i="12"/>
  <c r="M13" i="12"/>
  <c r="O13" i="12"/>
  <c r="Q13" i="12"/>
  <c r="V13" i="12"/>
  <c r="G17" i="12"/>
  <c r="G8" i="12" s="1"/>
  <c r="I17" i="12"/>
  <c r="K17" i="12"/>
  <c r="O17" i="12"/>
  <c r="O8" i="12" s="1"/>
  <c r="Q17" i="12"/>
  <c r="V17" i="12"/>
  <c r="G26" i="12"/>
  <c r="M26" i="12" s="1"/>
  <c r="I26" i="12"/>
  <c r="K26" i="12"/>
  <c r="O26" i="12"/>
  <c r="Q26" i="12"/>
  <c r="Q8" i="12" s="1"/>
  <c r="V26" i="12"/>
  <c r="G30" i="12"/>
  <c r="I30" i="12"/>
  <c r="K30" i="12"/>
  <c r="M30" i="12"/>
  <c r="O30" i="12"/>
  <c r="Q30" i="12"/>
  <c r="V30" i="12"/>
  <c r="G33" i="12"/>
  <c r="I33" i="12"/>
  <c r="K33" i="12"/>
  <c r="M33" i="12"/>
  <c r="O33" i="12"/>
  <c r="Q33" i="12"/>
  <c r="V33" i="12"/>
  <c r="G37" i="12"/>
  <c r="M37" i="12" s="1"/>
  <c r="I37" i="12"/>
  <c r="K37" i="12"/>
  <c r="O37" i="12"/>
  <c r="Q37" i="12"/>
  <c r="V37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52" i="12"/>
  <c r="M52" i="12" s="1"/>
  <c r="I52" i="12"/>
  <c r="K52" i="12"/>
  <c r="O52" i="12"/>
  <c r="Q52" i="12"/>
  <c r="V52" i="12"/>
  <c r="G57" i="12"/>
  <c r="M57" i="12" s="1"/>
  <c r="I57" i="12"/>
  <c r="K57" i="12"/>
  <c r="O57" i="12"/>
  <c r="Q57" i="12"/>
  <c r="V57" i="12"/>
  <c r="G60" i="12"/>
  <c r="I60" i="12"/>
  <c r="K60" i="12"/>
  <c r="M60" i="12"/>
  <c r="O60" i="12"/>
  <c r="O59" i="12" s="1"/>
  <c r="Q60" i="12"/>
  <c r="V60" i="12"/>
  <c r="V59" i="12" s="1"/>
  <c r="G62" i="12"/>
  <c r="G59" i="12" s="1"/>
  <c r="I62" i="12"/>
  <c r="K62" i="12"/>
  <c r="O62" i="12"/>
  <c r="Q62" i="12"/>
  <c r="V62" i="12"/>
  <c r="G64" i="12"/>
  <c r="M64" i="12" s="1"/>
  <c r="I64" i="12"/>
  <c r="I59" i="12" s="1"/>
  <c r="K64" i="12"/>
  <c r="O64" i="12"/>
  <c r="Q64" i="12"/>
  <c r="Q59" i="12" s="1"/>
  <c r="V64" i="12"/>
  <c r="G65" i="12"/>
  <c r="I65" i="12"/>
  <c r="K65" i="12"/>
  <c r="K59" i="12" s="1"/>
  <c r="M65" i="12"/>
  <c r="O65" i="12"/>
  <c r="Q65" i="12"/>
  <c r="V65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3" i="12"/>
  <c r="M73" i="12" s="1"/>
  <c r="I73" i="12"/>
  <c r="K73" i="12"/>
  <c r="O73" i="12"/>
  <c r="Q73" i="12"/>
  <c r="V73" i="12"/>
  <c r="I76" i="12"/>
  <c r="K76" i="12"/>
  <c r="V76" i="12"/>
  <c r="G77" i="12"/>
  <c r="G76" i="12" s="1"/>
  <c r="I77" i="12"/>
  <c r="K77" i="12"/>
  <c r="O77" i="12"/>
  <c r="O76" i="12" s="1"/>
  <c r="Q77" i="12"/>
  <c r="Q76" i="12" s="1"/>
  <c r="V77" i="12"/>
  <c r="G80" i="12"/>
  <c r="G81" i="12"/>
  <c r="I81" i="12"/>
  <c r="I80" i="12" s="1"/>
  <c r="K81" i="12"/>
  <c r="K80" i="12" s="1"/>
  <c r="M81" i="12"/>
  <c r="O81" i="12"/>
  <c r="Q81" i="12"/>
  <c r="V81" i="12"/>
  <c r="V80" i="12" s="1"/>
  <c r="G89" i="12"/>
  <c r="I89" i="12"/>
  <c r="K89" i="12"/>
  <c r="M89" i="12"/>
  <c r="O89" i="12"/>
  <c r="Q89" i="12"/>
  <c r="V89" i="12"/>
  <c r="G102" i="12"/>
  <c r="I102" i="12"/>
  <c r="K102" i="12"/>
  <c r="M102" i="12"/>
  <c r="O102" i="12"/>
  <c r="O80" i="12" s="1"/>
  <c r="Q102" i="12"/>
  <c r="V102" i="12"/>
  <c r="G114" i="12"/>
  <c r="M114" i="12" s="1"/>
  <c r="I114" i="12"/>
  <c r="K114" i="12"/>
  <c r="O114" i="12"/>
  <c r="Q114" i="12"/>
  <c r="Q80" i="12" s="1"/>
  <c r="V114" i="12"/>
  <c r="G117" i="12"/>
  <c r="M117" i="12" s="1"/>
  <c r="I117" i="12"/>
  <c r="K117" i="12"/>
  <c r="O117" i="12"/>
  <c r="Q117" i="12"/>
  <c r="V117" i="12"/>
  <c r="G124" i="12"/>
  <c r="I124" i="12"/>
  <c r="K124" i="12"/>
  <c r="M124" i="12"/>
  <c r="O124" i="12"/>
  <c r="Q124" i="12"/>
  <c r="V124" i="12"/>
  <c r="G128" i="12"/>
  <c r="M128" i="12" s="1"/>
  <c r="I128" i="12"/>
  <c r="K128" i="12"/>
  <c r="O128" i="12"/>
  <c r="Q128" i="12"/>
  <c r="V128" i="12"/>
  <c r="G131" i="12"/>
  <c r="G132" i="12"/>
  <c r="I132" i="12"/>
  <c r="I131" i="12" s="1"/>
  <c r="K132" i="12"/>
  <c r="K131" i="12" s="1"/>
  <c r="M132" i="12"/>
  <c r="O132" i="12"/>
  <c r="O131" i="12" s="1"/>
  <c r="Q132" i="12"/>
  <c r="V132" i="12"/>
  <c r="V131" i="12" s="1"/>
  <c r="G135" i="12"/>
  <c r="I135" i="12"/>
  <c r="K135" i="12"/>
  <c r="M135" i="12"/>
  <c r="M131" i="12" s="1"/>
  <c r="O135" i="12"/>
  <c r="Q135" i="12"/>
  <c r="V135" i="12"/>
  <c r="G143" i="12"/>
  <c r="I143" i="12"/>
  <c r="K143" i="12"/>
  <c r="M143" i="12"/>
  <c r="O143" i="12"/>
  <c r="Q143" i="12"/>
  <c r="V143" i="12"/>
  <c r="G150" i="12"/>
  <c r="M150" i="12" s="1"/>
  <c r="I150" i="12"/>
  <c r="K150" i="12"/>
  <c r="O150" i="12"/>
  <c r="Q150" i="12"/>
  <c r="Q131" i="12" s="1"/>
  <c r="V150" i="12"/>
  <c r="G153" i="12"/>
  <c r="M153" i="12" s="1"/>
  <c r="I153" i="12"/>
  <c r="K153" i="12"/>
  <c r="O153" i="12"/>
  <c r="Q153" i="12"/>
  <c r="V153" i="12"/>
  <c r="V157" i="12"/>
  <c r="G158" i="12"/>
  <c r="G157" i="12" s="1"/>
  <c r="I158" i="12"/>
  <c r="K158" i="12"/>
  <c r="K157" i="12" s="1"/>
  <c r="O158" i="12"/>
  <c r="O157" i="12" s="1"/>
  <c r="Q158" i="12"/>
  <c r="Q157" i="12" s="1"/>
  <c r="V158" i="12"/>
  <c r="G161" i="12"/>
  <c r="M161" i="12" s="1"/>
  <c r="I161" i="12"/>
  <c r="I157" i="12" s="1"/>
  <c r="K161" i="12"/>
  <c r="O161" i="12"/>
  <c r="Q161" i="12"/>
  <c r="V161" i="12"/>
  <c r="G164" i="12"/>
  <c r="I164" i="12"/>
  <c r="K164" i="12"/>
  <c r="M164" i="12"/>
  <c r="O164" i="12"/>
  <c r="Q164" i="12"/>
  <c r="V164" i="12"/>
  <c r="G166" i="12"/>
  <c r="I166" i="12"/>
  <c r="K166" i="12"/>
  <c r="M166" i="12"/>
  <c r="O166" i="12"/>
  <c r="Q166" i="12"/>
  <c r="V166" i="12"/>
  <c r="G167" i="12"/>
  <c r="I167" i="12"/>
  <c r="K167" i="12"/>
  <c r="M167" i="12"/>
  <c r="O167" i="12"/>
  <c r="Q167" i="12"/>
  <c r="V167" i="12"/>
  <c r="O170" i="12"/>
  <c r="G171" i="12"/>
  <c r="M171" i="12" s="1"/>
  <c r="I171" i="12"/>
  <c r="K171" i="12"/>
  <c r="K170" i="12" s="1"/>
  <c r="O171" i="12"/>
  <c r="Q171" i="12"/>
  <c r="Q170" i="12" s="1"/>
  <c r="V171" i="12"/>
  <c r="V170" i="12" s="1"/>
  <c r="G174" i="12"/>
  <c r="I174" i="12"/>
  <c r="K174" i="12"/>
  <c r="M174" i="12"/>
  <c r="O174" i="12"/>
  <c r="Q174" i="12"/>
  <c r="V174" i="12"/>
  <c r="G176" i="12"/>
  <c r="G170" i="12" s="1"/>
  <c r="I176" i="12"/>
  <c r="K176" i="12"/>
  <c r="O176" i="12"/>
  <c r="Q176" i="12"/>
  <c r="V176" i="12"/>
  <c r="G177" i="12"/>
  <c r="M177" i="12" s="1"/>
  <c r="I177" i="12"/>
  <c r="I170" i="12" s="1"/>
  <c r="K177" i="12"/>
  <c r="O177" i="12"/>
  <c r="Q177" i="12"/>
  <c r="V177" i="12"/>
  <c r="G179" i="12"/>
  <c r="I179" i="12"/>
  <c r="K179" i="12"/>
  <c r="M179" i="12"/>
  <c r="O179" i="12"/>
  <c r="Q179" i="12"/>
  <c r="V179" i="12"/>
  <c r="G183" i="12"/>
  <c r="I183" i="12"/>
  <c r="K183" i="12"/>
  <c r="M183" i="12"/>
  <c r="O183" i="12"/>
  <c r="Q183" i="12"/>
  <c r="V183" i="12"/>
  <c r="G186" i="12"/>
  <c r="I186" i="12"/>
  <c r="K186" i="12"/>
  <c r="M186" i="12"/>
  <c r="O186" i="12"/>
  <c r="Q186" i="12"/>
  <c r="V186" i="12"/>
  <c r="G189" i="12"/>
  <c r="O189" i="12"/>
  <c r="G190" i="12"/>
  <c r="M190" i="12" s="1"/>
  <c r="M189" i="12" s="1"/>
  <c r="I190" i="12"/>
  <c r="I189" i="12" s="1"/>
  <c r="K190" i="12"/>
  <c r="K189" i="12" s="1"/>
  <c r="O190" i="12"/>
  <c r="Q190" i="12"/>
  <c r="Q189" i="12" s="1"/>
  <c r="V190" i="12"/>
  <c r="V189" i="12" s="1"/>
  <c r="G193" i="12"/>
  <c r="I193" i="12"/>
  <c r="K193" i="12"/>
  <c r="M193" i="12"/>
  <c r="O193" i="12"/>
  <c r="Q193" i="12"/>
  <c r="V193" i="12"/>
  <c r="K197" i="12"/>
  <c r="G198" i="12"/>
  <c r="G197" i="12" s="1"/>
  <c r="I198" i="12"/>
  <c r="I197" i="12" s="1"/>
  <c r="K198" i="12"/>
  <c r="O198" i="12"/>
  <c r="O197" i="12" s="1"/>
  <c r="Q198" i="12"/>
  <c r="Q197" i="12" s="1"/>
  <c r="V198" i="12"/>
  <c r="V197" i="12" s="1"/>
  <c r="I200" i="12"/>
  <c r="G201" i="12"/>
  <c r="I201" i="12"/>
  <c r="K201" i="12"/>
  <c r="K200" i="12" s="1"/>
  <c r="M201" i="12"/>
  <c r="M200" i="12" s="1"/>
  <c r="O201" i="12"/>
  <c r="Q201" i="12"/>
  <c r="V201" i="12"/>
  <c r="V200" i="12" s="1"/>
  <c r="G204" i="12"/>
  <c r="G200" i="12" s="1"/>
  <c r="I204" i="12"/>
  <c r="K204" i="12"/>
  <c r="M204" i="12"/>
  <c r="O204" i="12"/>
  <c r="O200" i="12" s="1"/>
  <c r="Q204" i="12"/>
  <c r="V204" i="12"/>
  <c r="G207" i="12"/>
  <c r="M207" i="12" s="1"/>
  <c r="I207" i="12"/>
  <c r="K207" i="12"/>
  <c r="O207" i="12"/>
  <c r="Q207" i="12"/>
  <c r="Q200" i="12" s="1"/>
  <c r="V207" i="12"/>
  <c r="G208" i="12"/>
  <c r="M208" i="12" s="1"/>
  <c r="I208" i="12"/>
  <c r="K208" i="12"/>
  <c r="O208" i="12"/>
  <c r="Q208" i="12"/>
  <c r="V208" i="12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I213" i="12"/>
  <c r="G214" i="12"/>
  <c r="I214" i="12"/>
  <c r="K214" i="12"/>
  <c r="K213" i="12" s="1"/>
  <c r="M214" i="12"/>
  <c r="M213" i="12" s="1"/>
  <c r="O214" i="12"/>
  <c r="Q214" i="12"/>
  <c r="V214" i="12"/>
  <c r="V213" i="12" s="1"/>
  <c r="G216" i="12"/>
  <c r="G213" i="12" s="1"/>
  <c r="I216" i="12"/>
  <c r="K216" i="12"/>
  <c r="M216" i="12"/>
  <c r="O216" i="12"/>
  <c r="O213" i="12" s="1"/>
  <c r="Q216" i="12"/>
  <c r="V216" i="12"/>
  <c r="G217" i="12"/>
  <c r="M217" i="12" s="1"/>
  <c r="I217" i="12"/>
  <c r="K217" i="12"/>
  <c r="O217" i="12"/>
  <c r="Q217" i="12"/>
  <c r="Q213" i="12" s="1"/>
  <c r="V217" i="12"/>
  <c r="G218" i="12"/>
  <c r="M218" i="12" s="1"/>
  <c r="I218" i="12"/>
  <c r="K218" i="12"/>
  <c r="O218" i="12"/>
  <c r="Q218" i="12"/>
  <c r="V218" i="12"/>
  <c r="G219" i="12"/>
  <c r="I219" i="12"/>
  <c r="K219" i="12"/>
  <c r="M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G222" i="12"/>
  <c r="M222" i="12" s="1"/>
  <c r="I222" i="12"/>
  <c r="I221" i="12" s="1"/>
  <c r="K222" i="12"/>
  <c r="K221" i="12" s="1"/>
  <c r="O222" i="12"/>
  <c r="Q222" i="12"/>
  <c r="Q221" i="12" s="1"/>
  <c r="V222" i="12"/>
  <c r="V221" i="12" s="1"/>
  <c r="G224" i="12"/>
  <c r="I224" i="12"/>
  <c r="K224" i="12"/>
  <c r="M224" i="12"/>
  <c r="O224" i="12"/>
  <c r="Q224" i="12"/>
  <c r="V224" i="12"/>
  <c r="G225" i="12"/>
  <c r="I225" i="12"/>
  <c r="K225" i="12"/>
  <c r="M225" i="12"/>
  <c r="O225" i="12"/>
  <c r="O221" i="12" s="1"/>
  <c r="Q225" i="12"/>
  <c r="V225" i="12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I231" i="12"/>
  <c r="K231" i="12"/>
  <c r="M231" i="12"/>
  <c r="O231" i="12"/>
  <c r="Q231" i="12"/>
  <c r="V231" i="12"/>
  <c r="G233" i="12"/>
  <c r="M233" i="12" s="1"/>
  <c r="I233" i="12"/>
  <c r="K233" i="12"/>
  <c r="O233" i="12"/>
  <c r="Q233" i="12"/>
  <c r="V233" i="12"/>
  <c r="G235" i="12"/>
  <c r="M235" i="12" s="1"/>
  <c r="I235" i="12"/>
  <c r="K235" i="12"/>
  <c r="O235" i="12"/>
  <c r="Q235" i="12"/>
  <c r="V235" i="12"/>
  <c r="G237" i="12"/>
  <c r="M237" i="12" s="1"/>
  <c r="I237" i="12"/>
  <c r="K237" i="12"/>
  <c r="O237" i="12"/>
  <c r="Q237" i="12"/>
  <c r="V237" i="12"/>
  <c r="G239" i="12"/>
  <c r="I239" i="12"/>
  <c r="K239" i="12"/>
  <c r="M239" i="12"/>
  <c r="O239" i="12"/>
  <c r="Q239" i="12"/>
  <c r="V239" i="12"/>
  <c r="G241" i="12"/>
  <c r="K241" i="12"/>
  <c r="V241" i="12"/>
  <c r="G242" i="12"/>
  <c r="M242" i="12" s="1"/>
  <c r="M241" i="12" s="1"/>
  <c r="I242" i="12"/>
  <c r="I241" i="12" s="1"/>
  <c r="K242" i="12"/>
  <c r="O242" i="12"/>
  <c r="O241" i="12" s="1"/>
  <c r="Q242" i="12"/>
  <c r="Q241" i="12" s="1"/>
  <c r="V242" i="12"/>
  <c r="Q244" i="12"/>
  <c r="G245" i="12"/>
  <c r="I245" i="12"/>
  <c r="K245" i="12"/>
  <c r="M245" i="12"/>
  <c r="O245" i="12"/>
  <c r="Q245" i="12"/>
  <c r="V245" i="12"/>
  <c r="V244" i="12" s="1"/>
  <c r="G247" i="12"/>
  <c r="G244" i="12" s="1"/>
  <c r="I247" i="12"/>
  <c r="K247" i="12"/>
  <c r="O247" i="12"/>
  <c r="O244" i="12" s="1"/>
  <c r="Q247" i="12"/>
  <c r="V247" i="12"/>
  <c r="G248" i="12"/>
  <c r="M248" i="12" s="1"/>
  <c r="I248" i="12"/>
  <c r="I244" i="12" s="1"/>
  <c r="K248" i="12"/>
  <c r="O248" i="12"/>
  <c r="Q248" i="12"/>
  <c r="V248" i="12"/>
  <c r="G249" i="12"/>
  <c r="I249" i="12"/>
  <c r="K249" i="12"/>
  <c r="K244" i="12" s="1"/>
  <c r="M249" i="12"/>
  <c r="O249" i="12"/>
  <c r="Q249" i="12"/>
  <c r="V249" i="12"/>
  <c r="G250" i="12"/>
  <c r="I250" i="12"/>
  <c r="K250" i="12"/>
  <c r="M250" i="12"/>
  <c r="O250" i="12"/>
  <c r="Q250" i="12"/>
  <c r="V250" i="12"/>
  <c r="G253" i="12"/>
  <c r="I253" i="12"/>
  <c r="K253" i="12"/>
  <c r="M253" i="12"/>
  <c r="O253" i="12"/>
  <c r="Q253" i="12"/>
  <c r="V253" i="12"/>
  <c r="G254" i="12"/>
  <c r="M254" i="12" s="1"/>
  <c r="I254" i="12"/>
  <c r="K254" i="12"/>
  <c r="O254" i="12"/>
  <c r="Q254" i="12"/>
  <c r="V254" i="12"/>
  <c r="G258" i="12"/>
  <c r="M258" i="12" s="1"/>
  <c r="I258" i="12"/>
  <c r="K258" i="12"/>
  <c r="O258" i="12"/>
  <c r="Q258" i="12"/>
  <c r="V258" i="12"/>
  <c r="G259" i="12"/>
  <c r="I259" i="12"/>
  <c r="K259" i="12"/>
  <c r="M259" i="12"/>
  <c r="O259" i="12"/>
  <c r="Q259" i="12"/>
  <c r="V259" i="12"/>
  <c r="G262" i="12"/>
  <c r="M262" i="12" s="1"/>
  <c r="I262" i="12"/>
  <c r="K262" i="12"/>
  <c r="O262" i="12"/>
  <c r="Q262" i="12"/>
  <c r="V262" i="12"/>
  <c r="G265" i="12"/>
  <c r="M265" i="12" s="1"/>
  <c r="I265" i="12"/>
  <c r="K265" i="12"/>
  <c r="O265" i="12"/>
  <c r="Q265" i="12"/>
  <c r="V265" i="12"/>
  <c r="G267" i="12"/>
  <c r="I267" i="12"/>
  <c r="K267" i="12"/>
  <c r="M267" i="12"/>
  <c r="O267" i="12"/>
  <c r="Q267" i="12"/>
  <c r="V267" i="12"/>
  <c r="G269" i="12"/>
  <c r="I269" i="12"/>
  <c r="K269" i="12"/>
  <c r="M269" i="12"/>
  <c r="O269" i="12"/>
  <c r="Q269" i="12"/>
  <c r="V269" i="12"/>
  <c r="G272" i="12"/>
  <c r="M272" i="12" s="1"/>
  <c r="I272" i="12"/>
  <c r="I271" i="12" s="1"/>
  <c r="K272" i="12"/>
  <c r="O272" i="12"/>
  <c r="O271" i="12" s="1"/>
  <c r="Q272" i="12"/>
  <c r="Q271" i="12" s="1"/>
  <c r="V272" i="12"/>
  <c r="G273" i="12"/>
  <c r="M273" i="12" s="1"/>
  <c r="I273" i="12"/>
  <c r="K273" i="12"/>
  <c r="K271" i="12" s="1"/>
  <c r="O273" i="12"/>
  <c r="Q273" i="12"/>
  <c r="V273" i="12"/>
  <c r="V271" i="12" s="1"/>
  <c r="G275" i="12"/>
  <c r="I275" i="12"/>
  <c r="K275" i="12"/>
  <c r="M275" i="12"/>
  <c r="O275" i="12"/>
  <c r="Q275" i="12"/>
  <c r="V275" i="12"/>
  <c r="G277" i="12"/>
  <c r="M277" i="12" s="1"/>
  <c r="I277" i="12"/>
  <c r="K277" i="12"/>
  <c r="O277" i="12"/>
  <c r="Q277" i="12"/>
  <c r="V277" i="12"/>
  <c r="G279" i="12"/>
  <c r="M279" i="12" s="1"/>
  <c r="I279" i="12"/>
  <c r="K279" i="12"/>
  <c r="O279" i="12"/>
  <c r="Q279" i="12"/>
  <c r="V279" i="12"/>
  <c r="G282" i="12"/>
  <c r="M282" i="12" s="1"/>
  <c r="I282" i="12"/>
  <c r="K282" i="12"/>
  <c r="O282" i="12"/>
  <c r="Q282" i="12"/>
  <c r="V282" i="12"/>
  <c r="G284" i="12"/>
  <c r="I284" i="12"/>
  <c r="K284" i="12"/>
  <c r="M284" i="12"/>
  <c r="O284" i="12"/>
  <c r="Q284" i="12"/>
  <c r="V284" i="12"/>
  <c r="G286" i="12"/>
  <c r="I286" i="12"/>
  <c r="K286" i="12"/>
  <c r="M286" i="12"/>
  <c r="O286" i="12"/>
  <c r="Q286" i="12"/>
  <c r="V286" i="12"/>
  <c r="G288" i="12"/>
  <c r="M288" i="12" s="1"/>
  <c r="I288" i="12"/>
  <c r="K288" i="12"/>
  <c r="O288" i="12"/>
  <c r="Q288" i="12"/>
  <c r="V288" i="12"/>
  <c r="G291" i="12"/>
  <c r="M291" i="12" s="1"/>
  <c r="I291" i="12"/>
  <c r="K291" i="12"/>
  <c r="O291" i="12"/>
  <c r="Q291" i="12"/>
  <c r="V291" i="12"/>
  <c r="K293" i="12"/>
  <c r="Q293" i="12"/>
  <c r="V293" i="12"/>
  <c r="G294" i="12"/>
  <c r="G293" i="12" s="1"/>
  <c r="I294" i="12"/>
  <c r="I293" i="12" s="1"/>
  <c r="K294" i="12"/>
  <c r="O294" i="12"/>
  <c r="O293" i="12" s="1"/>
  <c r="Q294" i="12"/>
  <c r="V294" i="12"/>
  <c r="G297" i="12"/>
  <c r="G298" i="12"/>
  <c r="I298" i="12"/>
  <c r="I297" i="12" s="1"/>
  <c r="K298" i="12"/>
  <c r="K297" i="12" s="1"/>
  <c r="M298" i="12"/>
  <c r="O298" i="12"/>
  <c r="Q298" i="12"/>
  <c r="V298" i="12"/>
  <c r="V297" i="12" s="1"/>
  <c r="G300" i="12"/>
  <c r="I300" i="12"/>
  <c r="K300" i="12"/>
  <c r="M300" i="12"/>
  <c r="O300" i="12"/>
  <c r="Q300" i="12"/>
  <c r="V300" i="12"/>
  <c r="G301" i="12"/>
  <c r="I301" i="12"/>
  <c r="K301" i="12"/>
  <c r="M301" i="12"/>
  <c r="O301" i="12"/>
  <c r="O297" i="12" s="1"/>
  <c r="Q301" i="12"/>
  <c r="V301" i="12"/>
  <c r="G302" i="12"/>
  <c r="M302" i="12" s="1"/>
  <c r="I302" i="12"/>
  <c r="K302" i="12"/>
  <c r="O302" i="12"/>
  <c r="Q302" i="12"/>
  <c r="Q297" i="12" s="1"/>
  <c r="V302" i="12"/>
  <c r="G303" i="12"/>
  <c r="M303" i="12" s="1"/>
  <c r="I303" i="12"/>
  <c r="K303" i="12"/>
  <c r="O303" i="12"/>
  <c r="Q303" i="12"/>
  <c r="V303" i="12"/>
  <c r="G304" i="12"/>
  <c r="I304" i="12"/>
  <c r="K304" i="12"/>
  <c r="M304" i="12"/>
  <c r="O304" i="12"/>
  <c r="Q304" i="12"/>
  <c r="V304" i="12"/>
  <c r="G306" i="12"/>
  <c r="M306" i="12" s="1"/>
  <c r="I306" i="12"/>
  <c r="K306" i="12"/>
  <c r="O306" i="12"/>
  <c r="Q306" i="12"/>
  <c r="V306" i="12"/>
  <c r="G307" i="12"/>
  <c r="Q307" i="12"/>
  <c r="G308" i="12"/>
  <c r="I308" i="12"/>
  <c r="I307" i="12" s="1"/>
  <c r="K308" i="12"/>
  <c r="K307" i="12" s="1"/>
  <c r="M308" i="12"/>
  <c r="M307" i="12" s="1"/>
  <c r="O308" i="12"/>
  <c r="Q308" i="12"/>
  <c r="V308" i="12"/>
  <c r="V307" i="12" s="1"/>
  <c r="G311" i="12"/>
  <c r="I311" i="12"/>
  <c r="K311" i="12"/>
  <c r="M311" i="12"/>
  <c r="O311" i="12"/>
  <c r="Q311" i="12"/>
  <c r="V311" i="12"/>
  <c r="G313" i="12"/>
  <c r="I313" i="12"/>
  <c r="K313" i="12"/>
  <c r="M313" i="12"/>
  <c r="O313" i="12"/>
  <c r="O307" i="12" s="1"/>
  <c r="Q313" i="12"/>
  <c r="V313" i="12"/>
  <c r="AE316" i="12"/>
  <c r="AF316" i="12"/>
  <c r="I20" i="1"/>
  <c r="I19" i="1"/>
  <c r="I18" i="1"/>
  <c r="I17" i="1"/>
  <c r="I16" i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71" i="1" l="1"/>
  <c r="J69" i="1" s="1"/>
  <c r="G28" i="1"/>
  <c r="G23" i="1"/>
  <c r="M80" i="12"/>
  <c r="M221" i="12"/>
  <c r="M297" i="12"/>
  <c r="M271" i="12"/>
  <c r="G271" i="12"/>
  <c r="M247" i="12"/>
  <c r="M244" i="12" s="1"/>
  <c r="M176" i="12"/>
  <c r="M170" i="12" s="1"/>
  <c r="M158" i="12"/>
  <c r="M157" i="12" s="1"/>
  <c r="M77" i="12"/>
  <c r="M76" i="12" s="1"/>
  <c r="M62" i="12"/>
  <c r="M59" i="12" s="1"/>
  <c r="M294" i="12"/>
  <c r="M293" i="12" s="1"/>
  <c r="M198" i="12"/>
  <c r="M197" i="12" s="1"/>
  <c r="M17" i="12"/>
  <c r="M8" i="12" s="1"/>
  <c r="I21" i="1"/>
  <c r="J41" i="1"/>
  <c r="J39" i="1"/>
  <c r="J43" i="1" s="1"/>
  <c r="J42" i="1"/>
  <c r="H43" i="1"/>
  <c r="J55" i="1" l="1"/>
  <c r="J70" i="1"/>
  <c r="J68" i="1"/>
  <c r="J64" i="1"/>
  <c r="J58" i="1"/>
  <c r="J54" i="1"/>
  <c r="J63" i="1"/>
  <c r="J67" i="1"/>
  <c r="J61" i="1"/>
  <c r="J53" i="1"/>
  <c r="J66" i="1"/>
  <c r="J62" i="1"/>
  <c r="J60" i="1"/>
  <c r="J56" i="1"/>
  <c r="J65" i="1"/>
  <c r="J59" i="1"/>
  <c r="J57" i="1"/>
  <c r="A23" i="1"/>
  <c r="A24" i="1" s="1"/>
  <c r="G24" i="1" s="1"/>
  <c r="A27" i="1"/>
  <c r="A29" i="1" s="1"/>
  <c r="G29" i="1" s="1"/>
  <c r="G27" i="1" s="1"/>
  <c r="J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F926B6C4-B196-475A-BCA7-FE22882A781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8039E36-3D6A-4820-8D55-E7547DD5BB9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<sst xmlns="http://schemas.openxmlformats.org/spreadsheetml/2006/main" count="1559" uniqueCount="557">
  <si>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</si>
  <si>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</si>
  <si>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</si>
  <si>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</si>
  <si>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</si>
  <si>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</si>
  <si>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</si>
  <si>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</si>
  <si>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</si>
  <si>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</si>
  <si>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</si>
  <si>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</si>
  <si>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</si>
  <si>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</si>
  <si>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</si>
  <si>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</si>
  <si>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</si>
  <si>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</si>
  <si>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</si>
  <si>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</si>
  <si>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</si>
  <si>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</si>
  <si>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</si>
  <si>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</si>
  <si>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</si>
  <si>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</si>
  <si>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</si>
  <si>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</si>
  <si>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</si>
  <si>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</si>
  <si>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</si>
  <si>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</si>
  <si>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</si>
  <si>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</si>
  <si>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</si>
  <si>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</si>
  <si>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</si>
  <si>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</si>
  <si>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</si>
  <si>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</si>
  <si>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</si>
  <si>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</si>
  <si>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</si>
  <si>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</t>
  </si>
  <si>
    <t>Úprava dvoru</t>
  </si>
  <si>
    <t>p.č. 1228/15</t>
  </si>
  <si>
    <t>Sušilova 2007/28, Boskovice</t>
  </si>
  <si>
    <t>Objekt:</t>
  </si>
  <si>
    <t>Rozpočet:</t>
  </si>
  <si>
    <t>SK24/01</t>
  </si>
  <si>
    <t>Úprava dvoru ZŠ Sušilova</t>
  </si>
  <si>
    <t>Město Boskovice</t>
  </si>
  <si>
    <t>Masarykovo náměstí 4/2</t>
  </si>
  <si>
    <t>Boskovice</t>
  </si>
  <si>
    <t>68001</t>
  </si>
  <si>
    <t>00279978</t>
  </si>
  <si>
    <t>CZ00279978</t>
  </si>
  <si>
    <t>Stavba</t>
  </si>
  <si>
    <t>Stavební objekt</t>
  </si>
  <si>
    <t>Celkem za stavbu</t>
  </si>
  <si>
    <t>CZK</t>
  </si>
  <si>
    <t>#POPS</t>
  </si>
  <si>
    <t>Popis stavby: SK24/01 - Úprava dvoru ZŠ Sušilova</t>
  </si>
  <si>
    <t>#POPO</t>
  </si>
  <si>
    <t>Popis objektu: p.č. 1228/15 - Sušilova 2007/28, Boskovice</t>
  </si>
  <si>
    <t>#POPR</t>
  </si>
  <si>
    <t>Popis rozpočtu: D.1. - Úprava dvoru</t>
  </si>
  <si>
    <t>Rekapitulace dílů</t>
  </si>
  <si>
    <t>Typ dílu</t>
  </si>
  <si>
    <t>1</t>
  </si>
  <si>
    <t>Zemní práce</t>
  </si>
  <si>
    <t>11</t>
  </si>
  <si>
    <t>Přípravné a přidružené práce</t>
  </si>
  <si>
    <t>18.S</t>
  </si>
  <si>
    <t>Sadové úpravy</t>
  </si>
  <si>
    <t>2</t>
  </si>
  <si>
    <t>Základy a zvláštní zakládání</t>
  </si>
  <si>
    <t>3</t>
  </si>
  <si>
    <t>Svislé a kompletní konstrukce</t>
  </si>
  <si>
    <t>43</t>
  </si>
  <si>
    <t>Schodiště</t>
  </si>
  <si>
    <t>56</t>
  </si>
  <si>
    <t>Podkladní vrstvy komunikací a zpevněných ploch</t>
  </si>
  <si>
    <t>59</t>
  </si>
  <si>
    <t>Dlažby a předlažby komunikací</t>
  </si>
  <si>
    <t>8</t>
  </si>
  <si>
    <t>Trubní vedení</t>
  </si>
  <si>
    <t>89</t>
  </si>
  <si>
    <t>Ostatní konstrukce na trubním vedení</t>
  </si>
  <si>
    <t>9</t>
  </si>
  <si>
    <t>Ostatní konstrukce, bourání</t>
  </si>
  <si>
    <t>91</t>
  </si>
  <si>
    <t>Doplňující práce na komunikaci</t>
  </si>
  <si>
    <t>99</t>
  </si>
  <si>
    <t>Staveništní přesun hmot</t>
  </si>
  <si>
    <t>763</t>
  </si>
  <si>
    <t>Dřevostavby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</si>
  <si>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</si>
  <si>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</si>
  <si>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</si>
  <si>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</si>
  <si>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</si>
  <si>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</si>
  <si>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</si>
  <si>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</si>
  <si>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</si>
  <si>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</si>
  <si>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</si>
  <si>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</si>
  <si>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</si>
  <si>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</si>
  <si>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</si>
  <si>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</si>
  <si>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</si>
  <si>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</si>
  <si>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</si>
  <si>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</si>
  <si>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</si>
  <si>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</si>
  <si>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</si>
  <si>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</si>
  <si>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</si>
  <si>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</si>
  <si>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</si>
  <si>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</si>
  <si>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</si>
  <si>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</si>
  <si>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</si>
  <si>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</si>
  <si>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</si>
  <si>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</si>
  <si>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</si>
  <si>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</si>
  <si>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</si>
  <si>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</si>
  <si>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122201101R00</t>
  </si>
  <si>
    <t>Odkopávky a  prokopávky nezapažené v hornině 3  do 100 m3</t>
  </si>
  <si>
    <t>m3</t>
  </si>
  <si>
    <t>800-1</t>
  </si>
  <si>
    <t>RTS 24/ I</t>
  </si>
  <si>
    <t>Práce</t>
  </si>
  <si>
    <t>Běžná</t>
  </si>
  <si>
    <t>POL1_</t>
  </si>
  <si>
    <t>s přehozením výkopku na vzdálenost do 3 m nebo s naložením na dopravní prostředek,</t>
  </si>
  <si>
    <t>SPI</t>
  </si>
  <si>
    <t>vjezd_ D01 : 4,5*17,0*0,2</t>
  </si>
  <si>
    <t>VV</t>
  </si>
  <si>
    <t>0,9*(21,0+4,0)*0,1+0,9*24,5*0,1</t>
  </si>
  <si>
    <t>122201109R00</t>
  </si>
  <si>
    <t>Odkopávky a  prokopávky nezapažené v hornině 3  příplatek k cenám za lepivost horniny</t>
  </si>
  <si>
    <t xml:space="preserve">50% : </t>
  </si>
  <si>
    <t>Odkaz na mn. položky pořadí 1 : 19,75500*0,5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</si>
  <si>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</si>
  <si>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</si>
  <si>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</si>
  <si>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pódium+záhon : 0,4*(6,85+6,45+0,7+0,7+11,6)*0,5</t>
  </si>
  <si>
    <t>záhon s lavičkou 1 : 0,4*(9,0*2+1,55*2+0,675*2)*0,5</t>
  </si>
  <si>
    <t>záhon s lavičkou 2 : 0,4*(7,382+7,1+2,6+2,1+1,5+0,7+0,6)*0,5</t>
  </si>
  <si>
    <t>lavička 3 : 0,4*1,2*0,5*3</t>
  </si>
  <si>
    <t>záhon s lavičkou 4 : 0,4*(5,059+4,2+2,143+1,3+0,7+0,976)*0,5</t>
  </si>
  <si>
    <t>záhon s lavičkou 5 : 0,4*(6,658+0,547+5,16+3,871+1,75+0,7+0,7)*0,5</t>
  </si>
  <si>
    <t>háječek : 0,4*1,2*0,5*6</t>
  </si>
  <si>
    <t>132201119R00</t>
  </si>
  <si>
    <t xml:space="preserve">Hloubení rýh šířky do 60 cm příplatek za lepivost, v hornině 3,  </t>
  </si>
  <si>
    <t>Odkaz na mn. položky pořadí 3 : 23,05920*0,5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</si>
  <si>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</si>
  <si>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</si>
  <si>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</si>
  <si>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Odkaz na mn. položky pořadí 8 : 51,81237</t>
  </si>
  <si>
    <t>162701105R00</t>
  </si>
  <si>
    <t>Vodorovné přemístění výkopku z horniny 1 až 4, na vzdálenost přes 9 000  do 10 000 m</t>
  </si>
  <si>
    <t>Odkaz na mn. položky pořadí 1 : 19,75500</t>
  </si>
  <si>
    <t>Odkaz na mn. položky pořadí 3 : 23,05920</t>
  </si>
  <si>
    <t>162701109R00</t>
  </si>
  <si>
    <t>Vodorovné přemístění výkopku příplatek k ceně za každých dalších i započatých 1 000 m přes 10 000 m  z horniny 1 až 4</t>
  </si>
  <si>
    <t xml:space="preserve">+5 km : </t>
  </si>
  <si>
    <t>Odkaz na mn. položky pořadí 6 : 42,81420*5</t>
  </si>
  <si>
    <t>167101101R00</t>
  </si>
  <si>
    <t>Nakládání, skládání, překládání neulehlého výkopku nakládání výkopku  do 100 m3, z horniny 1 až 4</t>
  </si>
  <si>
    <t>stáv. zemina/substrát : 51,81237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</si>
  <si>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</si>
  <si>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</si>
  <si>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</si>
  <si>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</si>
  <si>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</si>
  <si>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</si>
  <si>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</si>
  <si>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záhon u pódia : 6,05*1,5*0,9-0,15*0,85*0,9*2</t>
  </si>
  <si>
    <t>záhon s lavičkou 1 : 8,7*2,05*0,8-0,15*0,85*0,85*2</t>
  </si>
  <si>
    <t>záhon s lavičkou 2 : ((1,0*6,8)+(6,8*1,8/2))*0,8</t>
  </si>
  <si>
    <t>záhon s lavičkou 4 : ((2,9*3,3/2)+(1,25*1,35/2)+(1,65*0,45/2)+(1,65*0,9))*0,8</t>
  </si>
  <si>
    <t>záhon s lavičkou 5 : ((0,4*6,141)+(3,15*1,3)+(1,4*2,0/2)+(4,3*4,15/2))*0,8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</si>
  <si>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</si>
  <si>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</si>
  <si>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</si>
  <si>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</si>
  <si>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betonová dlažba : 338+471+138+38+86+86</t>
  </si>
  <si>
    <t>kamenné kostky : 201,25</t>
  </si>
  <si>
    <t>dřev. podium : 66,31</t>
  </si>
  <si>
    <t>199000002R00</t>
  </si>
  <si>
    <t>Poplatky za skládku horniny 1- 4, skupina 17 05 04 z Katalogu odpadů</t>
  </si>
  <si>
    <t>Cena dle Pískovny Černovice. www.piskovna-cernovice.cz</t>
  </si>
  <si>
    <t>113107835R00</t>
  </si>
  <si>
    <t>Odstranění podkladů nebo krytů z kameniva hrubého drceného se štětem, v ploše jednotlivě nad 50 m2, tloušťka vrstvy 350 mm</t>
  </si>
  <si>
    <t>822-1</t>
  </si>
  <si>
    <t>Červená</t>
  </si>
  <si>
    <t>skladba "S2" : 20,72+96,71+71,79</t>
  </si>
  <si>
    <t>113108310R00</t>
  </si>
  <si>
    <t>Odstranění podkladů nebo krytů živičných, v ploše jednotlivě do 50 m2, tloušťka vrstvy 100 mm</t>
  </si>
  <si>
    <t>rampa : 21,53</t>
  </si>
  <si>
    <t>113109321R00</t>
  </si>
  <si>
    <t>Odstranění podkladů nebo krytů z betonu prostého, v ploše jednotlivě do 50 m2, tloušťka vrstvy 210 mm</t>
  </si>
  <si>
    <t>113109406R00</t>
  </si>
  <si>
    <t>Odstranění podkladů nebo krytů z betonu prostého, v ploše jednotlivě nad 50 m2, tloušťka vrstvy 60 mm</t>
  </si>
  <si>
    <t>skladba "S1" : 66,54+849,69</t>
  </si>
  <si>
    <t>113109421R00</t>
  </si>
  <si>
    <t>Odstranění podkladů nebo krytů z betonu prostého, v ploše jednotlivě nad 50 m2, tloušťka vrstvy 210 mm</t>
  </si>
  <si>
    <t>113111130R00</t>
  </si>
  <si>
    <t>Odstranění podkladů nebo krytů z kameniva zpevněného cementem, v ploše jednotlivě do 50 m2, tloušťka vrstvy 300 mm</t>
  </si>
  <si>
    <t>919735112R00</t>
  </si>
  <si>
    <t>Řezání stávajících krytů nebo podkladů živičných, hloubky přes 50 do 100 mm</t>
  </si>
  <si>
    <t>m</t>
  </si>
  <si>
    <t>včetně spotřeby vody</t>
  </si>
  <si>
    <t>rampa : 3,648+5,9+3,648</t>
  </si>
  <si>
    <t>113106121V</t>
  </si>
  <si>
    <t>Rozebrání dlažeb z betonových dlaždic v hubeném betonu</t>
  </si>
  <si>
    <t>Vlastní</t>
  </si>
  <si>
    <t>Indiv</t>
  </si>
  <si>
    <t>1842011199</t>
  </si>
  <si>
    <t>Sadové úpravy - viz samostatná příloha</t>
  </si>
  <si>
    <t>sbr.</t>
  </si>
  <si>
    <t>Agregovaná položka</t>
  </si>
  <si>
    <t>POL2_</t>
  </si>
  <si>
    <t>Hloubení jamek v hornině 1 až 4 bez výměny půdy, s případným naložením přebytečných výkopků na dopravní prostředek, s odvozem na vzdálenost do 20 km a se složením. Výsadba stromu se zalitím. Dovoz vody. Ukotvení dřeviny třemi a více kůly, s ochranou proti poškození v místě vzepření. Osazení kůlů k dřevině s uvázáním. Dodávka kůlu a motouzu.</t>
  </si>
  <si>
    <t>Včetně přesunu hmot.</t>
  </si>
  <si>
    <t>273313511R00</t>
  </si>
  <si>
    <t>Beton základových desek prostý třídy C 12/15</t>
  </si>
  <si>
    <t>801-1</t>
  </si>
  <si>
    <t>dodávka a uložení betonu do připravené konstrukce,</t>
  </si>
  <si>
    <t>pódium+záhon : (0,3*9,5*0,05+0,1*9,5*0,05)+0,4*(6,85*2+1,5*2+0,7*2)*0,05</t>
  </si>
  <si>
    <t>záhon s lavičkou 1 : 0,4*(9,0*2+1,55*2+0,675*2)*0,05</t>
  </si>
  <si>
    <t>záhon s lavičkou 2 : 0,4*(7,382+7,1+2,6+2,1+1,5+0,7+0,6)*0,05</t>
  </si>
  <si>
    <t>záhon s lavičkou 4 : 0,4*(5,059+4,2+2,143+1,3+0,7+0,976)*0,05</t>
  </si>
  <si>
    <t>záhon s lavičkou 5 : 0,4*(6,658+0,547+5,16+3,871+1,75+0,7+0,7)*0,05</t>
  </si>
  <si>
    <t>vjezd : 0,3*(11,448+11,021)*0,05+0,9*(10,193+6,138+15,11)*0,05</t>
  </si>
  <si>
    <t>273361921RT4</t>
  </si>
  <si>
    <t>Uložení výztuže základových desek ze svařovaných sítí průměr drátu 6 mm, velikost oka 100/100 mm</t>
  </si>
  <si>
    <t>t</t>
  </si>
  <si>
    <t>včetně distančních prvků</t>
  </si>
  <si>
    <t>Začátek provozního součtu</t>
  </si>
  <si>
    <t xml:space="preserve">  pódium+záhon : (0,3*9,5+0,1*9,5)+0,4*(6,85*2+1,5*2+0,7*2)</t>
  </si>
  <si>
    <t xml:space="preserve">  záhon s lavičkou 1 : 0,4*(9,0*2+1,55*2+0,675*2)</t>
  </si>
  <si>
    <t xml:space="preserve">  záhon s lavičkou 2 : 0,4*(7,382+7,1+2,6+2,1+1,5+0,7+0,6)</t>
  </si>
  <si>
    <t xml:space="preserve">  lavička 3 : 0,4*1,2*3</t>
  </si>
  <si>
    <t xml:space="preserve">  záhon s lavičkou 4 : 0,4*(5,059+4,2+2,143+1,3+0,7+0,976)</t>
  </si>
  <si>
    <t xml:space="preserve">  záhon s lavičkou 5 : 0,4*(6,658+0,547+5,16+3,871+1,75+0,7+0,7)</t>
  </si>
  <si>
    <t xml:space="preserve">  háječek : 0,4*1,2*6</t>
  </si>
  <si>
    <t xml:space="preserve">  Mezisoučet</t>
  </si>
  <si>
    <t>Konec provozního součtu</t>
  </si>
  <si>
    <t>46,6384*4,44*0,001*1,2</t>
  </si>
  <si>
    <t>274313611R00</t>
  </si>
  <si>
    <t>Beton základových pasů prostý třídy C 16/20</t>
  </si>
  <si>
    <t>Včetně dodávky a uložení betonu a kamene.</t>
  </si>
  <si>
    <t>pódium+záhon : (0,3*9,5*0,9+0,1*9,5*0,45)+0,4*(6,85*2+1,5*2+0,7*2)*0,5</t>
  </si>
  <si>
    <t>lavička 3 : 0,4*1,2*0,8*3</t>
  </si>
  <si>
    <t>záhon s lavičkou 4 : 0,4*(5,059+4,2+2,143+1,3+0,7+0,976)*0,45</t>
  </si>
  <si>
    <t>záhon s lavičkou 5 : 0,4*(6,658+0,547+5,16+3,871+1,75+0,7+0,7)*0,45</t>
  </si>
  <si>
    <t>háječek : 0,4*1,2*0,8*6</t>
  </si>
  <si>
    <t>odpočet podkl.betonu : -(0,552+0,449+0,43964+0,28756+0,38772)</t>
  </si>
  <si>
    <t>vjezd : 0,3*(11,448+11,021)*0,8</t>
  </si>
  <si>
    <t>schodiště : 0,9*(10,193+6,138+15,11)*0,55</t>
  </si>
  <si>
    <t>274321321R00</t>
  </si>
  <si>
    <t>Beton základových pasů železový třídy C 20/25</t>
  </si>
  <si>
    <t>včetně dodávky a uložení betonu, bez výztuže</t>
  </si>
  <si>
    <t>pódium+záhon : 0,15*2,3*0,85+0,3*2,3*0,215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</si>
  <si>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</si>
  <si>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</si>
  <si>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</si>
  <si>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pódium+záhon : 2,3*0,6*2+(0,5+0,85+0,43)*2,3+(6,45+6,05+2,3+1,5+6,85+6,05+0,7*4+1,5)*0,15</t>
  </si>
  <si>
    <t>záhon s lavičkou 2 : (0,4+1,2+0,4+1,2)*0,35*3</t>
  </si>
  <si>
    <t>háječek : (0,4+1,2+0,4+1,2)*0,35*6</t>
  </si>
  <si>
    <t>vjezd : 2*(11,448+11,021+0,3+0,3)*0,85</t>
  </si>
  <si>
    <t>schodiště : (10,193*2+6,138*2+0,9*2+15,11*2)*0,55</t>
  </si>
  <si>
    <t>274351216R00</t>
  </si>
  <si>
    <t>Bednění stěn základových pasů odstranění</t>
  </si>
  <si>
    <t>Včetně očištění, vytřídění a uložení bednicího materiálu.</t>
  </si>
  <si>
    <t>Odkaz na mn. položky pořadí 26 : 96,75140</t>
  </si>
  <si>
    <t>274361821R00</t>
  </si>
  <si>
    <t xml:space="preserve">Výztuž a svařované sítě základových pasů výztuž, z oceli 10505,  ,  </t>
  </si>
  <si>
    <t>821-1</t>
  </si>
  <si>
    <t xml:space="preserve">40,0 kg/m3 : </t>
  </si>
  <si>
    <t>Odkaz na mn. položky pořadí 25 : 0,44150*0,04</t>
  </si>
  <si>
    <t>311112315RT1</t>
  </si>
  <si>
    <t>Stěny z betonových bednicích tvárnic a betonu šířky 150 mm, zálivka betonem C12/15</t>
  </si>
  <si>
    <t>(ztracené bednění) z betonových tvárnic a zálivka betonem,</t>
  </si>
  <si>
    <t>pódium-noisná kce pod terče : 0,5*(52+52)*0,5</t>
  </si>
  <si>
    <t>311321824R00</t>
  </si>
  <si>
    <t>Beton nadzákladových zdí železový pohledový třídy PB 2 v přírodní barvě drtí a přísad z betonu třídy C20/25</t>
  </si>
  <si>
    <t>nosných, výplňových, obkladových, půdních, štítových, poprsních apod. (bez výztuže), s pomocným lešením o výšce podlahy do 1900 mm a pro zatížení 1,5 kPa,</t>
  </si>
  <si>
    <t>Včetně pomocného lešení o výšce podlahy do 1900 mm a pro zatížení 1,5 kPa.</t>
  </si>
  <si>
    <t>pódium+záhon : 0,15*(6,85*2+2,0*2+0,85*2)*0,85+0,15*(7,3+0,3)*0,85</t>
  </si>
  <si>
    <t>záhon s lavičkou 1 : 0,15*(9,0*2+2,05*2+0,85*2)*0,85</t>
  </si>
  <si>
    <t>záhon s lavičkou 2 : 0,15*(7,382+7,1+2,9+0,45*4+1,2+1,0)*0,85</t>
  </si>
  <si>
    <t>záhon s lavičkou 4 : 0,15*(5,059+4,7+1,655+1,997+0,95*2+0,45)*0,85</t>
  </si>
  <si>
    <t>záhon s lavičkou 5 : 0,15*(6,658+0,547+6,141+3,871+1,98+0,95+0,95)*0,85</t>
  </si>
  <si>
    <t>311351805R00</t>
  </si>
  <si>
    <t>Bednění nadzákladových zdí oboustranné za každou stranu pro beton pohledový,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</si>
  <si>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</si>
  <si>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pódium+záhon : 2*(6,85*2+2,0+0,85*2)*0,85+7,3*2*0,85+0,85*0,3*2</t>
  </si>
  <si>
    <t>záhon s lavičkou 1 : (9,0+8,7+2,05+2,35+2,35+2,05+9,0+8,7+0,85*4)*0,85</t>
  </si>
  <si>
    <t>záhon s lavičkou 2 : (7,382+7,082+7,1+6,8+1,0*2+1,3*2+3,333+3,033+0,45*8)*0,85</t>
  </si>
  <si>
    <t>záhon s lavičkou 4 : (5,059+4,829+1,955+2,143)*0,85+(4,4+4,3+1,8*2+0,8*3+0,85+0,4+0,35)*0,85</t>
  </si>
  <si>
    <t>záhon s lavičkou 5 : (6,441+0,547+6,658+2,29+3,871)*0,85+(5,141+0,95*4+0,35+6,2+2,0+3,55)*0,85</t>
  </si>
  <si>
    <t>311351806R00</t>
  </si>
  <si>
    <t>Bednění nadzákladových zdí oboustranné za každou stranu pro beton pohledový, odstranění</t>
  </si>
  <si>
    <t>Odkaz na mn. položky pořadí 31 : 179,91440</t>
  </si>
  <si>
    <t>311361821R00</t>
  </si>
  <si>
    <t>Výztuž nadzákladových zdí z betonářské oceli 10 505(R)</t>
  </si>
  <si>
    <t xml:space="preserve">45,0 kg/m3 : </t>
  </si>
  <si>
    <t>Odkaz na mn. položky pořadí 30 : 13,90267*0,045</t>
  </si>
  <si>
    <t>434121415R00</t>
  </si>
  <si>
    <t>Osazení schodišťových stupňů železobetonových na schodnice broušených nebo leštěných</t>
  </si>
  <si>
    <t>s vyspárováním styčných spár, s provizorním dřevěným zábradlím a dočasným zakrytím stupnic prkny</t>
  </si>
  <si>
    <t>11,4*2+10,193*3+6,138+3,8+1,8+13,0+14,0+15,0</t>
  </si>
  <si>
    <t>434311114R00</t>
  </si>
  <si>
    <t>Stupně dusané z betonu třídy C 16/20</t>
  </si>
  <si>
    <t>na terén nebo na desku z betonu prostého nebo prokládaného kamenem, bez potěru, se zahlazením povrchu,</t>
  </si>
  <si>
    <t>(10,193*2)+(10,193*2)</t>
  </si>
  <si>
    <t>434351141R00</t>
  </si>
  <si>
    <t>Bednění stupňů betonovaných na podstupňové desce nebo na terénu přímočarých zřízení</t>
  </si>
  <si>
    <t>(0,125+0,3+0,125+0,3+0,25)*(10,193*2+6,138)</t>
  </si>
  <si>
    <t>434351142R00</t>
  </si>
  <si>
    <t>Bednění stupňů betonovaných na podstupňové desce nebo na terénu přímočarých odstranění</t>
  </si>
  <si>
    <t>59373757BM</t>
  </si>
  <si>
    <t>Stupeň schodišťový bet. 300 x 150 mm</t>
  </si>
  <si>
    <t>Specifikace</t>
  </si>
  <si>
    <t>POL3_</t>
  </si>
  <si>
    <t xml:space="preserve">+5% : </t>
  </si>
  <si>
    <t>Odkaz na mn. položky pořadí 34 : 107,11700*1,05</t>
  </si>
  <si>
    <t>561121112R00</t>
  </si>
  <si>
    <t>Zřízení podkladu z mechanicky zpevněné zeminy tloušťka po zhutnění  200 mm</t>
  </si>
  <si>
    <t>bez přidání pojiva nebo vylepšovacího materiálu, s rozprostřením, vlhčením, promísením a zhutněním</t>
  </si>
  <si>
    <t>dřev. podium : 6,486*9,75</t>
  </si>
  <si>
    <t>564831111RT4</t>
  </si>
  <si>
    <t>Podklad ze štěrkodrti s rozprostřením a zhutněním frakce 0-63 mm, tloušťka po zhutnění 100 mm</t>
  </si>
  <si>
    <t>"D03" : 201</t>
  </si>
  <si>
    <t>564851111R00</t>
  </si>
  <si>
    <t>Podklad ze štěrkodrti s rozprostřením a zhutněním frakce 0-63 mm, tloušťka po zhutnění 150 mm</t>
  </si>
  <si>
    <t>564851111RT4</t>
  </si>
  <si>
    <t>"D01" : 138,0+471,0+338,0</t>
  </si>
  <si>
    <t>564861111RT4</t>
  </si>
  <si>
    <t>Podklad ze štěrkodrti s rozprostřením a zhutněním frakce 0-63 mm, tloušťka po zhutnění 200 mm</t>
  </si>
  <si>
    <t>"D05" : 6,486*9,75</t>
  </si>
  <si>
    <t>567122111R00</t>
  </si>
  <si>
    <t>Podklad z kameniva zpevněného cementem SC C8/10, tloušťka po zhutnění 120 mm</t>
  </si>
  <si>
    <t>Oranžová</t>
  </si>
  <si>
    <t>bez dilatačních spár, s rozprostřením a zhutněním, ošetřením povrchu podkladu vodou</t>
  </si>
  <si>
    <t>"D02" : 38,0+86,0</t>
  </si>
  <si>
    <t>567122111R56</t>
  </si>
  <si>
    <t>Podklad z kameniva zpev.cementem SC C5/6 tl.10 cm</t>
  </si>
  <si>
    <t>"D03" : 201,0</t>
  </si>
  <si>
    <t>591211211R00</t>
  </si>
  <si>
    <t>Kladení dlažby z kostek drobných z kamene, do lože z kamenné drti tloušťky 50 mm</t>
  </si>
  <si>
    <t>s provedením lože do 50 mm, s vyplněním spár, s dvojím beraněním a se smetením přebytečného materiálu na krajnici</t>
  </si>
  <si>
    <t>"D03" : 201+138</t>
  </si>
  <si>
    <t>596811111RT4</t>
  </si>
  <si>
    <t>Kladení dlažby včetně dodávky dlaždic betonových, rozměru 500 x 500 mm, tloušťky 50 mm, do lože z kameniva těženého</t>
  </si>
  <si>
    <t>komunikací pro pěší, z dlaždic betonových a teracových, do velikosti dlaždic 0,25 m2, s provedením lože do tl. 30 mm, s vyplněním spár a se smetením přebytečného materiálu na vzdálenost do 3 m</t>
  </si>
  <si>
    <t>"D01" : 471,0+338,0</t>
  </si>
  <si>
    <t>721100013RAB</t>
  </si>
  <si>
    <t>Potrubí svodné pod podlahou vnitřní, PVC, D 160 mm, zemní práce, rýha 400x500 mm</t>
  </si>
  <si>
    <t>AP-PSV</t>
  </si>
  <si>
    <t>2,0+2,3+12,0+13,4+20,0</t>
  </si>
  <si>
    <t>899331111R00</t>
  </si>
  <si>
    <t>Výšková úprava uličního vstupu nebo vpustě do 20 cm zvýšením poklopu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</si>
  <si>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</si>
  <si>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</si>
  <si>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(1+1)*4</t>
  </si>
  <si>
    <t>899332111R00</t>
  </si>
  <si>
    <t>Výšková úprava uličního vstupu nebo vpustě do 20 cm snížením poklopu</t>
  </si>
  <si>
    <t>1+1</t>
  </si>
  <si>
    <t>899102111R00</t>
  </si>
  <si>
    <t>Osazení poklopů litinových a ocelových o hmotnost jednotlivě přes 50  do 100 kg</t>
  </si>
  <si>
    <t>827-1</t>
  </si>
  <si>
    <t>899521411RT1</t>
  </si>
  <si>
    <t xml:space="preserve">Stupadla do šachet a objektů oceloplastová vidlicová s vysekáním otvoru v betonu </t>
  </si>
  <si>
    <t>včetně dodání stupadel,</t>
  </si>
  <si>
    <t>711767278R00</t>
  </si>
  <si>
    <t>Provedení detailů pryžemi opracování trubních prostupů na pevnou a volnou přírubu   dotěsnění tmelem D do 200 mm</t>
  </si>
  <si>
    <t>800-711</t>
  </si>
  <si>
    <t>55162531R</t>
  </si>
  <si>
    <t>souprava izolační pro prostup potrubí; d 160 - 165 mm; složení těsnění pryž, bitumenová manžeta, převlečná matice plast</t>
  </si>
  <si>
    <t>SPCM</t>
  </si>
  <si>
    <t>55243344.AR</t>
  </si>
  <si>
    <t>poklop kanalizační; litinový; D výrobku 605 mm; únosnost B 125 kN; bez odvětrání</t>
  </si>
  <si>
    <t>970051160R00</t>
  </si>
  <si>
    <t>Jádrové vrtání, kruhové prostupy v železobetonu jádrové vrtání , do D 160 mm</t>
  </si>
  <si>
    <t>801-3</t>
  </si>
  <si>
    <t>kanal.šachty S1-S6 : 0,12*(4+1*3)</t>
  </si>
  <si>
    <t>970054160R00</t>
  </si>
  <si>
    <t>Jádrové vrtání, kruhové prostupy v železobetonu příplatek za jádrové vrtání vodorovně ve stěně , do D 160 mm</t>
  </si>
  <si>
    <t>970055160R00</t>
  </si>
  <si>
    <t>Jádrové vrtání, kruhové prostupy v železobetonu příplatek za šikmé jádrové vrtání, do D 160 mm</t>
  </si>
  <si>
    <t>970057160R00</t>
  </si>
  <si>
    <t>Jádrové vrtání, kruhové prostupy v železobetonu příplatek za časté přemístění stroje jádrového vrtání, do D 160 mm</t>
  </si>
  <si>
    <t>976085211R00</t>
  </si>
  <si>
    <t>Vybourání madel, objímek, rámů, mříží apod. kanalizačních rámů litinových, z rýhovaného plechu nebo betonových včetně poklopů nebo mříží  plochy do 0,3 m2</t>
  </si>
  <si>
    <t>970053160P00</t>
  </si>
  <si>
    <t>Příp. za jádr. vrt. ve H pod 1,5 m ŽB do D 160 mm</t>
  </si>
  <si>
    <t>597101111RT1</t>
  </si>
  <si>
    <t>Montáž odvodňovacího žlabu z polymerbetonu včetně betonového lože C 12/15, zatížení A 15 kN</t>
  </si>
  <si>
    <t>5,0+5,0+9,0+15,5+8,0+17,0</t>
  </si>
  <si>
    <t>597103111RT1</t>
  </si>
  <si>
    <t>Montáž odvodňovacího žlabu z polymerbetonu včetně obetonování C 12/15, zatížení A 15 - C 250 kN</t>
  </si>
  <si>
    <t>597121151R00</t>
  </si>
  <si>
    <t xml:space="preserve">Montáž odvodňovacích trub betonových štěrbinových štěrbinových, vpusť,  </t>
  </si>
  <si>
    <t>zřízení podkladního betonu tl. 100 mm, položení lože ze suchého betonu tl. 30 mm,</t>
  </si>
  <si>
    <t>597121161R00</t>
  </si>
  <si>
    <t xml:space="preserve">Montáž odvodňovacích trub betonových štěrbinových štěrbinových, čisticí kus,  </t>
  </si>
  <si>
    <t>597121191R00</t>
  </si>
  <si>
    <t xml:space="preserve">Montáž odvodňovacích trub betonových štěrbinových štěrbinových, záslepka,  </t>
  </si>
  <si>
    <t>59227-152859</t>
  </si>
  <si>
    <t>Čistící kus ocel pozink 0,5 m</t>
  </si>
  <si>
    <t>Cena</t>
  </si>
  <si>
    <t>2+2+2+3+2+3</t>
  </si>
  <si>
    <t>59227-152860</t>
  </si>
  <si>
    <t>Štěrbinový nástavec z plastu š. 100mm , dl. 0,5 m</t>
  </si>
  <si>
    <t>8+8+10+28+14+31</t>
  </si>
  <si>
    <t>592277-141350</t>
  </si>
  <si>
    <t>Čelní deska š. 100mm -  plná/odtok DN70</t>
  </si>
  <si>
    <t>2+2+2+2+2+2</t>
  </si>
  <si>
    <t>592278-145100</t>
  </si>
  <si>
    <t>Odvodňovací žlab vyrobený z odolného SMC kompozitu š. 100 žlab 1 m</t>
  </si>
  <si>
    <t>5+5+6+15+8+17</t>
  </si>
  <si>
    <t>592278-145108</t>
  </si>
  <si>
    <t>Odvodňovací žlab vyrobený z odolného SMC kompozitu š 100 vpusť dl. 0,5 m</t>
  </si>
  <si>
    <t>1+1+1+1+1+1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</si>
  <si>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</si>
  <si>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</si>
  <si>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</si>
  <si>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</si>
  <si>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</si>
  <si>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762526110R00</t>
  </si>
  <si>
    <t>Položení podlah montáž  polštářů pod podlahy rozteče do 65 cm</t>
  </si>
  <si>
    <t>800-762</t>
  </si>
  <si>
    <t>cinkovaný akát : 6,85*3+4,6+1,5+2,9*2+4,1+4,5+5,3+5,96*2+9,0*3</t>
  </si>
  <si>
    <t>762526110RT3</t>
  </si>
  <si>
    <t>Položení podlah s dodávkou materiálu polštářů pod podlahy rozteče do 65 cm, řezivo 100 x 50 mm</t>
  </si>
  <si>
    <t>762595000R00</t>
  </si>
  <si>
    <t>Spojovací a ochranné prostředky hřebíky, vruty, impregnace</t>
  </si>
  <si>
    <t>Nedokončená</t>
  </si>
  <si>
    <t>762911121R00</t>
  </si>
  <si>
    <t xml:space="preserve">Impregnace řeziva tlakovakuová, ochrana proti dřevokazným houbám, plísním a dřevokaznému hmyzu </t>
  </si>
  <si>
    <t>766441111R00</t>
  </si>
  <si>
    <t>Montáž dřevěných a kompozitních podlah teras z prken, včetně podkladního roštu</t>
  </si>
  <si>
    <t>800-766</t>
  </si>
  <si>
    <t>včetně položení podkladního roštu do štěrkového lože, nebo na rovný pevný povrch, položení palubek a upevnění nerezovými šrouby skrytým spojem. Bez povrchové úpravy nátěrem.</t>
  </si>
  <si>
    <t>632922954MTZ</t>
  </si>
  <si>
    <t>Kladení stavitel. terčů plast., výškově stavitelné podstavce</t>
  </si>
  <si>
    <t>Kalkul</t>
  </si>
  <si>
    <t>766441111L</t>
  </si>
  <si>
    <t>Položení prken, na podkladní rošt</t>
  </si>
  <si>
    <t>Z2 : 9,0*1,0</t>
  </si>
  <si>
    <t>Z3 : 0,6*(7,1+7,832)+1,5</t>
  </si>
  <si>
    <t>283281423R</t>
  </si>
  <si>
    <t>Podložka podlahová pro kladení dlažby; materiál: plast; výškový rozsah 100 až 140 mm</t>
  </si>
  <si>
    <t>611981860R</t>
  </si>
  <si>
    <t>prkno terasové dřevěné; modřín sibiřský; tl = 28 mm; š = 145,0 mm; l = 2 700 až 4 000 mm; povrch hladký</t>
  </si>
  <si>
    <t xml:space="preserve">+8% : </t>
  </si>
  <si>
    <t>Odkaz na mn. položky pořadí 77 : 66,31000*1,08</t>
  </si>
  <si>
    <t>61198186245</t>
  </si>
  <si>
    <t>Prkno terasové dřevěné  45 x 140 mm</t>
  </si>
  <si>
    <t>Odkaz na mn. položky pořadí 79 : 19,45920*1,08</t>
  </si>
  <si>
    <t>611981894R</t>
  </si>
  <si>
    <t>Hranolek truhlářský dřevina: MD; tl = 45 mm; š = 70 mm</t>
  </si>
  <si>
    <t>+5% : 20*6,85*1,05</t>
  </si>
  <si>
    <t>611981896A</t>
  </si>
  <si>
    <t>Hranolek pod terasy cinkovaný akát 40 x 60 mm</t>
  </si>
  <si>
    <t>+5% : (6,85*3+4,6+1,5+2,9*2+4,1+4,5+5,3+5,96*2+9,0*3)*1,05</t>
  </si>
  <si>
    <t>998763201R00</t>
  </si>
  <si>
    <t>Přesun hmot dřevostaveb v objektech výšky do 6 m</t>
  </si>
  <si>
    <t>800-763</t>
  </si>
  <si>
    <t>50 m vodorovně</t>
  </si>
  <si>
    <t>953981103R00</t>
  </si>
  <si>
    <t>Chemické kotvy do betonu, do cihelného zdiva do betonu, hloubky 110 mm, M 12, ampule pro chemickou kotvu</t>
  </si>
  <si>
    <t>801-4</t>
  </si>
  <si>
    <t>767137512R00</t>
  </si>
  <si>
    <t>Montáž stěn a příček z plechu Obložení stěn a příček plechem tvarovaným šroubováním</t>
  </si>
  <si>
    <t>800-767</t>
  </si>
  <si>
    <t>Z01 : 13,95</t>
  </si>
  <si>
    <t>767920260R00</t>
  </si>
  <si>
    <t>Montáž vrat a vrátek k oplocení osazovaných na sloupky ocelové, o ploše jednotlivě přes 10 do 15 m2</t>
  </si>
  <si>
    <t>Z01 : 1</t>
  </si>
  <si>
    <t>767951112R00</t>
  </si>
  <si>
    <t>Pozinkování ocelových výrobků objem zakázky od 10 do 50 kg</t>
  </si>
  <si>
    <t>kg</t>
  </si>
  <si>
    <t>Odkaz na mn. položky pořadí 90 : 262,66100</t>
  </si>
  <si>
    <t>767995104R00</t>
  </si>
  <si>
    <t>Výroba a montáž atypických kovovových doplňků staveb hmotnosti přes 20 do 50 kg</t>
  </si>
  <si>
    <t xml:space="preserve">jäkl 80/50/3 - 5,495 kg/m : </t>
  </si>
  <si>
    <t>Z01 : 47,8*5,495</t>
  </si>
  <si>
    <t>776974102V</t>
  </si>
  <si>
    <t>Rošty s rámem na anglické dvorky s čistícími rohožemi před vstupy do budov, 70x50 cm,  D+M</t>
  </si>
  <si>
    <t>Z03 : 18</t>
  </si>
  <si>
    <t>767200002R30</t>
  </si>
  <si>
    <t>Zábradlí balkonové, nátěry, chem.kotvy, v. 30cm</t>
  </si>
  <si>
    <t>Z02 : 30,0</t>
  </si>
  <si>
    <t>14587778R</t>
  </si>
  <si>
    <t>Profil ocelový uzavřený průřez: obdélníkový; značka: S235JRH (1.0039); H = 80 mm; B = 50 mm; T = 3,0 mm</t>
  </si>
  <si>
    <t>hmotnost 5,495 kg/m : 47,8*5,495*0,001*1,08</t>
  </si>
  <si>
    <t>15951160812</t>
  </si>
  <si>
    <t>Plech děrovaný, rozměr 2,0 x 1000 x 2000 mm, QG 8-12 mm, ocel, (děrování čtvercové řadové)</t>
  </si>
  <si>
    <t>Odkaz na mn. položky pořadí 87 : 13,95000*1,05</t>
  </si>
  <si>
    <t>998767101R00</t>
  </si>
  <si>
    <t>Přesun hmot pro kovové stavební doplňk. konstrukce v objektech výšky do 6 m</t>
  </si>
  <si>
    <t>783220010RAX</t>
  </si>
  <si>
    <t>Nátěr kovových doplňkových konstrukcí - komaxit, RAL 7016</t>
  </si>
  <si>
    <t xml:space="preserve">jäkl 80/50/3 - 0,250 m2/m : </t>
  </si>
  <si>
    <t>Z01 - komaxit : 47,8*0,25</t>
  </si>
  <si>
    <t>979087212R00</t>
  </si>
  <si>
    <t>Nakládání na dopravní prostředky suti</t>
  </si>
  <si>
    <t>Přesun suti</t>
  </si>
  <si>
    <t>POL8_</t>
  </si>
  <si>
    <t>pro vodorovnou dopravu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</si>
  <si>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</si>
  <si>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</si>
  <si>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</si>
  <si>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</si>
  <si>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</si>
  <si>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</si>
  <si>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</si>
  <si>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</si>
  <si>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979093111R00</t>
  </si>
  <si>
    <t>Uložení suti na skládku bez zhutnění</t>
  </si>
  <si>
    <t>800-6</t>
  </si>
  <si>
    <t>s hrubým urovnáním,</t>
  </si>
  <si>
    <t>979990112R00</t>
  </si>
  <si>
    <t>Poplatek Poplatek za uložení suti - obal. kamenivo, asfalt, skupina odpadu 170302</t>
  </si>
  <si>
    <t>RTS 23/ I</t>
  </si>
  <si>
    <t>OPN</t>
  </si>
  <si>
    <t>POL13_0</t>
  </si>
  <si>
    <t>005111020R</t>
  </si>
  <si>
    <t>Vytyčení stavby</t>
  </si>
  <si>
    <t>Soubor</t>
  </si>
  <si>
    <t>VRN</t>
  </si>
  <si>
    <t>POL99_2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</si>
  <si>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</si>
  <si>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</si>
  <si>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</si>
  <si>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</si>
  <si>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</si>
  <si>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</si>
  <si>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</si>
  <si>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</si>
  <si>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SUM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</si>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</sst>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1ST7/LnHOHl1j6VY/Ly/YVkOkw1iCSvrO4RzTMYC4RfsQPzKElMtPfobGbX4sFIPvgYM3hDQQnMUzD3khYTdVA==" saltValue="9NSB7mXlaKlt4CE4pk4ml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21019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SUMIF(F53:F70,A16,I53:I70)+SUMIF(F53:F70,"PSU",I53:I70)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SUMIF(F53:F70,A17,I53:I70)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SUMIF(F53:F70,A18,I53:I70)</f>
        <v>0</v>
      </c>
      <c r="J18" s="85"/>
    </row>
    <row r="19" spans="1:10" ht="23.25" customHeight="1" x14ac:dyDescent="0.2">
      <c r="A19" s="198" t="s">
        <v>104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SUMIF(F53:F70,A19,I53:I70)</f>
        <v>0</v>
      </c>
      <c r="J19" s="85"/>
    </row>
    <row r="20" spans="1:10" ht="23.25" customHeight="1" x14ac:dyDescent="0.2">
      <c r="A20" s="198" t="s">
        <v>105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SUMIF(F53:F70,A20,I53:I70)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IF(A29&gt;50, ROUNDUP(A27, 0), ROUNDDOWN(A27, 0))</f>
        <v>0</v>
      </c>
      <c r="H29" s="175"/>
      <c r="I29" s="175"/>
      <c r="J29" s="17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'p.č. 1228_15 D.1. Pol'!AE316</f>
        <v>0</v>
      </c>
      <c r="G39" s="151">
        <f>'p.č. 1228_15 D.1. Pol'!AF316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58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'p.č. 1228_15 D.1. Pol'!AE316</f>
        <v>0</v>
      </c>
      <c r="G41" s="157">
        <f>'p.č. 1228_15 D.1. Pol'!AF316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'p.č. 1228_15 D.1. Pol'!AE316</f>
        <v>0</v>
      </c>
      <c r="G42" s="152">
        <f>'p.č. 1228_15 D.1. Pol'!AF316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59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7" t="s">
        <v>67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68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69</v>
      </c>
      <c r="C53" s="186" t="s">
        <v>70</v>
      </c>
      <c r="D53" s="187"/>
      <c r="E53" s="187"/>
      <c r="F53" s="194" t="s">
        <v>24</v>
      </c>
      <c r="G53" s="195"/>
      <c r="H53" s="195"/>
      <c r="I53" s="195">
        <f>'p.č. 1228_15 D.1. Pol'!G8</f>
        <v>0</v>
      </c>
      <c r="J53" s="191" t="str">
        <f>IF(I71=0,"",I53/I71*100)</f>
        <v/>
      </c>
    </row>
    <row r="54" spans="1:10" ht="36.75" customHeight="1" x14ac:dyDescent="0.2">
      <c r="A54" s="180"/>
      <c r="B54" s="185" t="s">
        <v>71</v>
      </c>
      <c r="C54" s="186" t="s">
        <v>72</v>
      </c>
      <c r="D54" s="187"/>
      <c r="E54" s="187"/>
      <c r="F54" s="194" t="s">
        <v>24</v>
      </c>
      <c r="G54" s="195"/>
      <c r="H54" s="195"/>
      <c r="I54" s="195">
        <f>'p.č. 1228_15 D.1. Pol'!G59</f>
        <v>0</v>
      </c>
      <c r="J54" s="191" t="str">
        <f>IF(I71=0,"",I54/I71*100)</f>
        <v/>
      </c>
    </row>
    <row r="55" spans="1:10" ht="36.75" customHeight="1" x14ac:dyDescent="0.2">
      <c r="A55" s="180"/>
      <c r="B55" s="185" t="s">
        <v>73</v>
      </c>
      <c r="C55" s="186" t="s">
        <v>74</v>
      </c>
      <c r="D55" s="187"/>
      <c r="E55" s="187"/>
      <c r="F55" s="194" t="s">
        <v>24</v>
      </c>
      <c r="G55" s="195"/>
      <c r="H55" s="195"/>
      <c r="I55" s="195">
        <f>'p.č. 1228_15 D.1. Pol'!G76</f>
        <v>0</v>
      </c>
      <c r="J55" s="191" t="str">
        <f>IF(I71=0,"",I55/I71*100)</f>
        <v/>
      </c>
    </row>
    <row r="56" spans="1:10" ht="36.75" customHeight="1" x14ac:dyDescent="0.2">
      <c r="A56" s="180"/>
      <c r="B56" s="185" t="s">
        <v>75</v>
      </c>
      <c r="C56" s="186" t="s">
        <v>76</v>
      </c>
      <c r="D56" s="187"/>
      <c r="E56" s="187"/>
      <c r="F56" s="194" t="s">
        <v>24</v>
      </c>
      <c r="G56" s="195"/>
      <c r="H56" s="195"/>
      <c r="I56" s="195">
        <f>'p.č. 1228_15 D.1. Pol'!G80</f>
        <v>0</v>
      </c>
      <c r="J56" s="191" t="str">
        <f>IF(I71=0,"",I56/I71*100)</f>
        <v/>
      </c>
    </row>
    <row r="57" spans="1:10" ht="36.75" customHeight="1" x14ac:dyDescent="0.2">
      <c r="A57" s="180"/>
      <c r="B57" s="185" t="s">
        <v>77</v>
      </c>
      <c r="C57" s="186" t="s">
        <v>78</v>
      </c>
      <c r="D57" s="187"/>
      <c r="E57" s="187"/>
      <c r="F57" s="194" t="s">
        <v>24</v>
      </c>
      <c r="G57" s="195"/>
      <c r="H57" s="195"/>
      <c r="I57" s="195">
        <f>'p.č. 1228_15 D.1. Pol'!G131</f>
        <v>0</v>
      </c>
      <c r="J57" s="191" t="str">
        <f>IF(I71=0,"",I57/I71*100)</f>
        <v/>
      </c>
    </row>
    <row r="58" spans="1:10" ht="36.75" customHeight="1" x14ac:dyDescent="0.2">
      <c r="A58" s="180"/>
      <c r="B58" s="185" t="s">
        <v>79</v>
      </c>
      <c r="C58" s="186" t="s">
        <v>80</v>
      </c>
      <c r="D58" s="187"/>
      <c r="E58" s="187"/>
      <c r="F58" s="194" t="s">
        <v>24</v>
      </c>
      <c r="G58" s="195"/>
      <c r="H58" s="195"/>
      <c r="I58" s="195">
        <f>'p.č. 1228_15 D.1. Pol'!G157</f>
        <v>0</v>
      </c>
      <c r="J58" s="191" t="str">
        <f>IF(I71=0,"",I58/I71*100)</f>
        <v/>
      </c>
    </row>
    <row r="59" spans="1:10" ht="36.75" customHeight="1" x14ac:dyDescent="0.2">
      <c r="A59" s="180"/>
      <c r="B59" s="185" t="s">
        <v>81</v>
      </c>
      <c r="C59" s="186" t="s">
        <v>82</v>
      </c>
      <c r="D59" s="187"/>
      <c r="E59" s="187"/>
      <c r="F59" s="194" t="s">
        <v>24</v>
      </c>
      <c r="G59" s="195"/>
      <c r="H59" s="195"/>
      <c r="I59" s="195">
        <f>'p.č. 1228_15 D.1. Pol'!G170</f>
        <v>0</v>
      </c>
      <c r="J59" s="191" t="str">
        <f>IF(I71=0,"",I59/I71*100)</f>
        <v/>
      </c>
    </row>
    <row r="60" spans="1:10" ht="36.75" customHeight="1" x14ac:dyDescent="0.2">
      <c r="A60" s="180"/>
      <c r="B60" s="185" t="s">
        <v>83</v>
      </c>
      <c r="C60" s="186" t="s">
        <v>84</v>
      </c>
      <c r="D60" s="187"/>
      <c r="E60" s="187"/>
      <c r="F60" s="194" t="s">
        <v>24</v>
      </c>
      <c r="G60" s="195"/>
      <c r="H60" s="195"/>
      <c r="I60" s="195">
        <f>'p.č. 1228_15 D.1. Pol'!G189</f>
        <v>0</v>
      </c>
      <c r="J60" s="191" t="str">
        <f>IF(I71=0,"",I60/I71*100)</f>
        <v/>
      </c>
    </row>
    <row r="61" spans="1:10" ht="36.75" customHeight="1" x14ac:dyDescent="0.2">
      <c r="A61" s="180"/>
      <c r="B61" s="185" t="s">
        <v>85</v>
      </c>
      <c r="C61" s="186" t="s">
        <v>86</v>
      </c>
      <c r="D61" s="187"/>
      <c r="E61" s="187"/>
      <c r="F61" s="194" t="s">
        <v>24</v>
      </c>
      <c r="G61" s="195"/>
      <c r="H61" s="195"/>
      <c r="I61" s="195">
        <f>'p.č. 1228_15 D.1. Pol'!G197</f>
        <v>0</v>
      </c>
      <c r="J61" s="191" t="str">
        <f>IF(I71=0,"",I61/I71*100)</f>
        <v/>
      </c>
    </row>
    <row r="62" spans="1:10" ht="36.75" customHeight="1" x14ac:dyDescent="0.2">
      <c r="A62" s="180"/>
      <c r="B62" s="185" t="s">
        <v>87</v>
      </c>
      <c r="C62" s="186" t="s">
        <v>88</v>
      </c>
      <c r="D62" s="187"/>
      <c r="E62" s="187"/>
      <c r="F62" s="194" t="s">
        <v>24</v>
      </c>
      <c r="G62" s="195"/>
      <c r="H62" s="195"/>
      <c r="I62" s="195">
        <f>'p.č. 1228_15 D.1. Pol'!G200</f>
        <v>0</v>
      </c>
      <c r="J62" s="191" t="str">
        <f>IF(I71=0,"",I62/I71*100)</f>
        <v/>
      </c>
    </row>
    <row r="63" spans="1:10" ht="36.75" customHeight="1" x14ac:dyDescent="0.2">
      <c r="A63" s="180"/>
      <c r="B63" s="185" t="s">
        <v>89</v>
      </c>
      <c r="C63" s="186" t="s">
        <v>90</v>
      </c>
      <c r="D63" s="187"/>
      <c r="E63" s="187"/>
      <c r="F63" s="194" t="s">
        <v>24</v>
      </c>
      <c r="G63" s="195"/>
      <c r="H63" s="195"/>
      <c r="I63" s="195">
        <f>'p.č. 1228_15 D.1. Pol'!G213</f>
        <v>0</v>
      </c>
      <c r="J63" s="191" t="str">
        <f>IF(I71=0,"",I63/I71*100)</f>
        <v/>
      </c>
    </row>
    <row r="64" spans="1:10" ht="36.75" customHeight="1" x14ac:dyDescent="0.2">
      <c r="A64" s="180"/>
      <c r="B64" s="185" t="s">
        <v>91</v>
      </c>
      <c r="C64" s="186" t="s">
        <v>92</v>
      </c>
      <c r="D64" s="187"/>
      <c r="E64" s="187"/>
      <c r="F64" s="194" t="s">
        <v>24</v>
      </c>
      <c r="G64" s="195"/>
      <c r="H64" s="195"/>
      <c r="I64" s="195">
        <f>'p.č. 1228_15 D.1. Pol'!G221</f>
        <v>0</v>
      </c>
      <c r="J64" s="191" t="str">
        <f>IF(I71=0,"",I64/I71*100)</f>
        <v/>
      </c>
    </row>
    <row r="65" spans="1:10" ht="36.75" customHeight="1" x14ac:dyDescent="0.2">
      <c r="A65" s="180"/>
      <c r="B65" s="185" t="s">
        <v>93</v>
      </c>
      <c r="C65" s="186" t="s">
        <v>94</v>
      </c>
      <c r="D65" s="187"/>
      <c r="E65" s="187"/>
      <c r="F65" s="194" t="s">
        <v>24</v>
      </c>
      <c r="G65" s="195"/>
      <c r="H65" s="195"/>
      <c r="I65" s="195">
        <f>'p.č. 1228_15 D.1. Pol'!G241</f>
        <v>0</v>
      </c>
      <c r="J65" s="191" t="str">
        <f>IF(I71=0,"",I65/I71*100)</f>
        <v/>
      </c>
    </row>
    <row r="66" spans="1:10" ht="36.75" customHeight="1" x14ac:dyDescent="0.2">
      <c r="A66" s="180"/>
      <c r="B66" s="185" t="s">
        <v>95</v>
      </c>
      <c r="C66" s="186" t="s">
        <v>96</v>
      </c>
      <c r="D66" s="187"/>
      <c r="E66" s="187"/>
      <c r="F66" s="194" t="s">
        <v>25</v>
      </c>
      <c r="G66" s="195"/>
      <c r="H66" s="195"/>
      <c r="I66" s="195">
        <f>'p.č. 1228_15 D.1. Pol'!G244</f>
        <v>0</v>
      </c>
      <c r="J66" s="191" t="str">
        <f>IF(I71=0,"",I66/I71*100)</f>
        <v/>
      </c>
    </row>
    <row r="67" spans="1:10" ht="36.75" customHeight="1" x14ac:dyDescent="0.2">
      <c r="A67" s="180"/>
      <c r="B67" s="185" t="s">
        <v>97</v>
      </c>
      <c r="C67" s="186" t="s">
        <v>98</v>
      </c>
      <c r="D67" s="187"/>
      <c r="E67" s="187"/>
      <c r="F67" s="194" t="s">
        <v>25</v>
      </c>
      <c r="G67" s="195"/>
      <c r="H67" s="195"/>
      <c r="I67" s="195">
        <f>'p.č. 1228_15 D.1. Pol'!G271</f>
        <v>0</v>
      </c>
      <c r="J67" s="191" t="str">
        <f>IF(I71=0,"",I67/I71*100)</f>
        <v/>
      </c>
    </row>
    <row r="68" spans="1:10" ht="36.75" customHeight="1" x14ac:dyDescent="0.2">
      <c r="A68" s="180"/>
      <c r="B68" s="185" t="s">
        <v>99</v>
      </c>
      <c r="C68" s="186" t="s">
        <v>100</v>
      </c>
      <c r="D68" s="187"/>
      <c r="E68" s="187"/>
      <c r="F68" s="194" t="s">
        <v>25</v>
      </c>
      <c r="G68" s="195"/>
      <c r="H68" s="195"/>
      <c r="I68" s="195">
        <f>'p.č. 1228_15 D.1. Pol'!G293</f>
        <v>0</v>
      </c>
      <c r="J68" s="191" t="str">
        <f>IF(I71=0,"",I68/I71*100)</f>
        <v/>
      </c>
    </row>
    <row r="69" spans="1:10" ht="36.75" customHeight="1" x14ac:dyDescent="0.2">
      <c r="A69" s="180"/>
      <c r="B69" s="185" t="s">
        <v>101</v>
      </c>
      <c r="C69" s="186" t="s">
        <v>102</v>
      </c>
      <c r="D69" s="187"/>
      <c r="E69" s="187"/>
      <c r="F69" s="194" t="s">
        <v>103</v>
      </c>
      <c r="G69" s="195"/>
      <c r="H69" s="195"/>
      <c r="I69" s="195">
        <f>'p.č. 1228_15 D.1. Pol'!G297</f>
        <v>0</v>
      </c>
      <c r="J69" s="191" t="str">
        <f>IF(I71=0,"",I69/I71*100)</f>
        <v/>
      </c>
    </row>
    <row r="70" spans="1:10" ht="36.75" customHeight="1" x14ac:dyDescent="0.2">
      <c r="A70" s="180"/>
      <c r="B70" s="185" t="s">
        <v>104</v>
      </c>
      <c r="C70" s="186" t="s">
        <v>27</v>
      </c>
      <c r="D70" s="187"/>
      <c r="E70" s="187"/>
      <c r="F70" s="194" t="s">
        <v>104</v>
      </c>
      <c r="G70" s="195"/>
      <c r="H70" s="195"/>
      <c r="I70" s="195">
        <f>'p.č. 1228_15 D.1. Pol'!G307</f>
        <v>0</v>
      </c>
      <c r="J70" s="191" t="str">
        <f>IF(I71=0,"",I70/I71*100)</f>
        <v/>
      </c>
    </row>
    <row r="71" spans="1:10" ht="25.5" customHeight="1" x14ac:dyDescent="0.2">
      <c r="A71" s="181"/>
      <c r="B71" s="188" t="s">
        <v>1</v>
      </c>
      <c r="C71" s="189"/>
      <c r="D71" s="190"/>
      <c r="E71" s="190"/>
      <c r="F71" s="196"/>
      <c r="G71" s="197"/>
      <c r="H71" s="197"/>
      <c r="I71" s="197">
        <f>SUM(I53:I70)</f>
        <v>0</v>
      </c>
      <c r="J71" s="192">
        <f>SUM(J53:J70)</f>
        <v>0</v>
      </c>
    </row>
    <row r="72" spans="1:10" x14ac:dyDescent="0.2">
      <c r="F72" s="137"/>
      <c r="G72" s="137"/>
      <c r="H72" s="137"/>
      <c r="I72" s="137"/>
      <c r="J72" s="193"/>
    </row>
    <row r="73" spans="1:10" x14ac:dyDescent="0.2">
      <c r="F73" s="137"/>
      <c r="G73" s="137"/>
      <c r="H73" s="137"/>
      <c r="I73" s="137"/>
      <c r="J73" s="193"/>
    </row>
    <row r="74" spans="1:10" x14ac:dyDescent="0.2">
      <c r="F74" s="137"/>
      <c r="G74" s="137"/>
      <c r="H74" s="137"/>
      <c r="I74" s="137"/>
      <c r="J74" s="193"/>
    </row>
  </sheetData>
  <sheetProtection algorithmName="SHA-512" hashValue="GgOr4MTxbIRIDHccq6aSKdlQdzbK6GTGnwT6DImTgq2VI9zI6Yqt52dyV8piX3UmGdwGZx5lMl7Vhxo2VqkHLg==" saltValue="+z4N/Jf0i6QjRJZlU1udB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8:E68"/>
    <mergeCell ref="C69:E69"/>
    <mergeCell ref="C70:E70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+C8oxTFiTgbO1+hFkKTQYr5GbP98CJneiwej6krb4toWw/ryOjEQNHQIKoKbXFRVqiRFsKdnsElNMf7kl7PNDg==" saltValue="PQVjKWk1186Ro37/Vt3iI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58957-4B0C-4B6D-9A2C-6A5C35ABCA9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106</v>
      </c>
      <c r="B1" s="199"/>
      <c r="C1" s="199"/>
      <c r="D1" s="199"/>
      <c r="E1" s="199"/>
      <c r="F1" s="199"/>
      <c r="G1" s="199"/>
      <c r="AG1" t="s">
        <v>107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108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108</v>
      </c>
      <c r="AG3" t="s">
        <v>109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110</v>
      </c>
    </row>
    <row r="5" spans="1:60" x14ac:dyDescent="0.2">
      <c r="D5" s="10"/>
    </row>
    <row r="6" spans="1:60" ht="38.25" x14ac:dyDescent="0.2">
      <c r="A6" s="210" t="s">
        <v>111</v>
      </c>
      <c r="B6" s="212" t="s">
        <v>112</v>
      </c>
      <c r="C6" s="212" t="s">
        <v>113</v>
      </c>
      <c r="D6" s="211" t="s">
        <v>114</v>
      </c>
      <c r="E6" s="210" t="s">
        <v>115</v>
      </c>
      <c r="F6" s="209" t="s">
        <v>116</v>
      </c>
      <c r="G6" s="210" t="s">
        <v>29</v>
      </c>
      <c r="H6" s="213" t="s">
        <v>30</v>
      </c>
      <c r="I6" s="213" t="s">
        <v>117</v>
      </c>
      <c r="J6" s="213" t="s">
        <v>31</v>
      </c>
      <c r="K6" s="213" t="s">
        <v>118</v>
      </c>
      <c r="L6" s="213" t="s">
        <v>119</v>
      </c>
      <c r="M6" s="213" t="s">
        <v>120</v>
      </c>
      <c r="N6" s="213" t="s">
        <v>121</v>
      </c>
      <c r="O6" s="213" t="s">
        <v>122</v>
      </c>
      <c r="P6" s="213" t="s">
        <v>123</v>
      </c>
      <c r="Q6" s="213" t="s">
        <v>124</v>
      </c>
      <c r="R6" s="213" t="s">
        <v>125</v>
      </c>
      <c r="S6" s="213" t="s">
        <v>126</v>
      </c>
      <c r="T6" s="213" t="s">
        <v>127</v>
      </c>
      <c r="U6" s="213" t="s">
        <v>128</v>
      </c>
      <c r="V6" s="213" t="s">
        <v>129</v>
      </c>
      <c r="W6" s="213" t="s">
        <v>130</v>
      </c>
      <c r="X6" s="213" t="s">
        <v>131</v>
      </c>
      <c r="Y6" s="213" t="s">
        <v>132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4" t="s">
        <v>133</v>
      </c>
      <c r="B8" s="235" t="s">
        <v>69</v>
      </c>
      <c r="C8" s="261" t="s">
        <v>70</v>
      </c>
      <c r="D8" s="236"/>
      <c r="E8" s="237"/>
      <c r="F8" s="238"/>
      <c r="G8" s="238">
        <f>SUMIF(AG9:AG58,"&lt;&gt;NOR",G9:G58)</f>
        <v>0</v>
      </c>
      <c r="H8" s="238"/>
      <c r="I8" s="238">
        <f>SUM(I9:I58)</f>
        <v>0</v>
      </c>
      <c r="J8" s="238"/>
      <c r="K8" s="238">
        <f>SUM(K9:K58)</f>
        <v>0</v>
      </c>
      <c r="L8" s="238"/>
      <c r="M8" s="238">
        <f>SUM(M9:M58)</f>
        <v>0</v>
      </c>
      <c r="N8" s="237"/>
      <c r="O8" s="237">
        <f>SUM(O9:O58)</f>
        <v>0</v>
      </c>
      <c r="P8" s="237"/>
      <c r="Q8" s="237">
        <f>SUM(Q9:Q58)</f>
        <v>0</v>
      </c>
      <c r="R8" s="238"/>
      <c r="S8" s="238"/>
      <c r="T8" s="239"/>
      <c r="U8" s="233"/>
      <c r="V8" s="233">
        <f>SUM(V9:V58)</f>
        <v>95.33</v>
      </c>
      <c r="W8" s="233"/>
      <c r="X8" s="233"/>
      <c r="Y8" s="233"/>
      <c r="AG8" t="s">
        <v>134</v>
      </c>
    </row>
    <row r="9" spans="1:60" outlineLevel="1" x14ac:dyDescent="0.2">
      <c r="A9" s="241">
        <v>1</v>
      </c>
      <c r="B9" s="242" t="s">
        <v>135</v>
      </c>
      <c r="C9" s="262" t="s">
        <v>136</v>
      </c>
      <c r="D9" s="243" t="s">
        <v>137</v>
      </c>
      <c r="E9" s="244">
        <v>19.754999999999999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6" t="s">
        <v>138</v>
      </c>
      <c r="S9" s="246" t="s">
        <v>139</v>
      </c>
      <c r="T9" s="247" t="s">
        <v>139</v>
      </c>
      <c r="U9" s="225">
        <v>0.36799999999999999</v>
      </c>
      <c r="V9" s="225">
        <f>ROUND(E9*U9,2)</f>
        <v>7.27</v>
      </c>
      <c r="W9" s="225"/>
      <c r="X9" s="225" t="s">
        <v>140</v>
      </c>
      <c r="Y9" s="225" t="s">
        <v>141</v>
      </c>
      <c r="Z9" s="214"/>
      <c r="AA9" s="214"/>
      <c r="AB9" s="214"/>
      <c r="AC9" s="214"/>
      <c r="AD9" s="214"/>
      <c r="AE9" s="214"/>
      <c r="AF9" s="214"/>
      <c r="AG9" s="214" t="s">
        <v>142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63" t="s">
        <v>143</v>
      </c>
      <c r="D10" s="248"/>
      <c r="E10" s="248"/>
      <c r="F10" s="248"/>
      <c r="G10" s="248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4"/>
      <c r="AA10" s="214"/>
      <c r="AB10" s="214"/>
      <c r="AC10" s="214"/>
      <c r="AD10" s="214"/>
      <c r="AE10" s="214"/>
      <c r="AF10" s="214"/>
      <c r="AG10" s="214" t="s">
        <v>144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64" t="s">
        <v>145</v>
      </c>
      <c r="D11" s="227"/>
      <c r="E11" s="228">
        <v>15.3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4"/>
      <c r="AA11" s="214"/>
      <c r="AB11" s="214"/>
      <c r="AC11" s="214"/>
      <c r="AD11" s="214"/>
      <c r="AE11" s="214"/>
      <c r="AF11" s="214"/>
      <c r="AG11" s="214" t="s">
        <v>146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3" x14ac:dyDescent="0.2">
      <c r="A12" s="221"/>
      <c r="B12" s="222"/>
      <c r="C12" s="264" t="s">
        <v>147</v>
      </c>
      <c r="D12" s="227"/>
      <c r="E12" s="228">
        <v>4.4550000000000001</v>
      </c>
      <c r="F12" s="225"/>
      <c r="G12" s="225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4"/>
      <c r="AA12" s="214"/>
      <c r="AB12" s="214"/>
      <c r="AC12" s="214"/>
      <c r="AD12" s="214"/>
      <c r="AE12" s="214"/>
      <c r="AF12" s="214"/>
      <c r="AG12" s="214" t="s">
        <v>146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41">
        <v>2</v>
      </c>
      <c r="B13" s="242" t="s">
        <v>148</v>
      </c>
      <c r="C13" s="262" t="s">
        <v>149</v>
      </c>
      <c r="D13" s="243" t="s">
        <v>137</v>
      </c>
      <c r="E13" s="244">
        <v>9.8774999999999995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6" t="s">
        <v>138</v>
      </c>
      <c r="S13" s="246" t="s">
        <v>139</v>
      </c>
      <c r="T13" s="247" t="s">
        <v>139</v>
      </c>
      <c r="U13" s="225">
        <v>5.8000000000000003E-2</v>
      </c>
      <c r="V13" s="225">
        <f>ROUND(E13*U13,2)</f>
        <v>0.56999999999999995</v>
      </c>
      <c r="W13" s="225"/>
      <c r="X13" s="225" t="s">
        <v>140</v>
      </c>
      <c r="Y13" s="225" t="s">
        <v>141</v>
      </c>
      <c r="Z13" s="214"/>
      <c r="AA13" s="214"/>
      <c r="AB13" s="214"/>
      <c r="AC13" s="214"/>
      <c r="AD13" s="214"/>
      <c r="AE13" s="214"/>
      <c r="AF13" s="214"/>
      <c r="AG13" s="214" t="s">
        <v>142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63" t="s">
        <v>143</v>
      </c>
      <c r="D14" s="248"/>
      <c r="E14" s="248"/>
      <c r="F14" s="248"/>
      <c r="G14" s="248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4"/>
      <c r="AA14" s="214"/>
      <c r="AB14" s="214"/>
      <c r="AC14" s="214"/>
      <c r="AD14" s="214"/>
      <c r="AE14" s="214"/>
      <c r="AF14" s="214"/>
      <c r="AG14" s="214" t="s">
        <v>144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64" t="s">
        <v>150</v>
      </c>
      <c r="D15" s="227"/>
      <c r="E15" s="228"/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4"/>
      <c r="AA15" s="214"/>
      <c r="AB15" s="214"/>
      <c r="AC15" s="214"/>
      <c r="AD15" s="214"/>
      <c r="AE15" s="214"/>
      <c r="AF15" s="214"/>
      <c r="AG15" s="214" t="s">
        <v>146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">
      <c r="A16" s="221"/>
      <c r="B16" s="222"/>
      <c r="C16" s="264" t="s">
        <v>151</v>
      </c>
      <c r="D16" s="227"/>
      <c r="E16" s="228">
        <v>9.8774999999999995</v>
      </c>
      <c r="F16" s="225"/>
      <c r="G16" s="22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4"/>
      <c r="AA16" s="214"/>
      <c r="AB16" s="214"/>
      <c r="AC16" s="214"/>
      <c r="AD16" s="214"/>
      <c r="AE16" s="214"/>
      <c r="AF16" s="214"/>
      <c r="AG16" s="214" t="s">
        <v>146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41">
        <v>3</v>
      </c>
      <c r="B17" s="242" t="s">
        <v>152</v>
      </c>
      <c r="C17" s="262" t="s">
        <v>153</v>
      </c>
      <c r="D17" s="243" t="s">
        <v>137</v>
      </c>
      <c r="E17" s="244">
        <v>23.059200000000001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6" t="s">
        <v>138</v>
      </c>
      <c r="S17" s="246" t="s">
        <v>139</v>
      </c>
      <c r="T17" s="247" t="s">
        <v>139</v>
      </c>
      <c r="U17" s="225">
        <v>0.36499999999999999</v>
      </c>
      <c r="V17" s="225">
        <f>ROUND(E17*U17,2)</f>
        <v>8.42</v>
      </c>
      <c r="W17" s="225"/>
      <c r="X17" s="225" t="s">
        <v>140</v>
      </c>
      <c r="Y17" s="225" t="s">
        <v>141</v>
      </c>
      <c r="Z17" s="214"/>
      <c r="AA17" s="214"/>
      <c r="AB17" s="214"/>
      <c r="AC17" s="214"/>
      <c r="AD17" s="214"/>
      <c r="AE17" s="214"/>
      <c r="AF17" s="214"/>
      <c r="AG17" s="214" t="s">
        <v>142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2" x14ac:dyDescent="0.2">
      <c r="A18" s="221"/>
      <c r="B18" s="222"/>
      <c r="C18" s="263" t="s">
        <v>154</v>
      </c>
      <c r="D18" s="248"/>
      <c r="E18" s="248"/>
      <c r="F18" s="248"/>
      <c r="G18" s="248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4"/>
      <c r="AA18" s="214"/>
      <c r="AB18" s="214"/>
      <c r="AC18" s="214"/>
      <c r="AD18" s="214"/>
      <c r="AE18" s="214"/>
      <c r="AF18" s="214"/>
      <c r="AG18" s="214" t="s">
        <v>144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9" t="str">
        <f>C18</f>
        <v>zapažených i nezapažených s urovnáním dna do předepsaného profilu a spádu, s přehozením výkopku na přilehlém terénu na vzdálenost do 3 m od podélné osy rýhy nebo s naložením výkopku na dopravní prostředek.</v>
      </c>
      <c r="BB18" s="214"/>
      <c r="BC18" s="214"/>
      <c r="BD18" s="214"/>
      <c r="BE18" s="214"/>
      <c r="BF18" s="214"/>
      <c r="BG18" s="214"/>
      <c r="BH18" s="214"/>
    </row>
    <row r="19" spans="1:60" outlineLevel="2" x14ac:dyDescent="0.2">
      <c r="A19" s="221"/>
      <c r="B19" s="222"/>
      <c r="C19" s="264" t="s">
        <v>155</v>
      </c>
      <c r="D19" s="227"/>
      <c r="E19" s="228">
        <v>5.26</v>
      </c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4"/>
      <c r="AA19" s="214"/>
      <c r="AB19" s="214"/>
      <c r="AC19" s="214"/>
      <c r="AD19" s="214"/>
      <c r="AE19" s="214"/>
      <c r="AF19" s="214"/>
      <c r="AG19" s="214" t="s">
        <v>146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3" x14ac:dyDescent="0.2">
      <c r="A20" s="221"/>
      <c r="B20" s="222"/>
      <c r="C20" s="264" t="s">
        <v>156</v>
      </c>
      <c r="D20" s="227"/>
      <c r="E20" s="228">
        <v>4.49</v>
      </c>
      <c r="F20" s="225"/>
      <c r="G20" s="22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4"/>
      <c r="AA20" s="214"/>
      <c r="AB20" s="214"/>
      <c r="AC20" s="214"/>
      <c r="AD20" s="214"/>
      <c r="AE20" s="214"/>
      <c r="AF20" s="214"/>
      <c r="AG20" s="214" t="s">
        <v>146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3" x14ac:dyDescent="0.2">
      <c r="A21" s="221"/>
      <c r="B21" s="222"/>
      <c r="C21" s="264" t="s">
        <v>157</v>
      </c>
      <c r="D21" s="227"/>
      <c r="E21" s="228">
        <v>4.3963999999999999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4"/>
      <c r="AA21" s="214"/>
      <c r="AB21" s="214"/>
      <c r="AC21" s="214"/>
      <c r="AD21" s="214"/>
      <c r="AE21" s="214"/>
      <c r="AF21" s="214"/>
      <c r="AG21" s="214" t="s">
        <v>146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3" x14ac:dyDescent="0.2">
      <c r="A22" s="221"/>
      <c r="B22" s="222"/>
      <c r="C22" s="264" t="s">
        <v>158</v>
      </c>
      <c r="D22" s="227"/>
      <c r="E22" s="228">
        <v>0.72</v>
      </c>
      <c r="F22" s="225"/>
      <c r="G22" s="22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4"/>
      <c r="AA22" s="214"/>
      <c r="AB22" s="214"/>
      <c r="AC22" s="214"/>
      <c r="AD22" s="214"/>
      <c r="AE22" s="214"/>
      <c r="AF22" s="214"/>
      <c r="AG22" s="214" t="s">
        <v>146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3" x14ac:dyDescent="0.2">
      <c r="A23" s="221"/>
      <c r="B23" s="222"/>
      <c r="C23" s="264" t="s">
        <v>159</v>
      </c>
      <c r="D23" s="227"/>
      <c r="E23" s="228">
        <v>2.8755999999999999</v>
      </c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4"/>
      <c r="AA23" s="214"/>
      <c r="AB23" s="214"/>
      <c r="AC23" s="214"/>
      <c r="AD23" s="214"/>
      <c r="AE23" s="214"/>
      <c r="AF23" s="214"/>
      <c r="AG23" s="214" t="s">
        <v>146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3" x14ac:dyDescent="0.2">
      <c r="A24" s="221"/>
      <c r="B24" s="222"/>
      <c r="C24" s="264" t="s">
        <v>160</v>
      </c>
      <c r="D24" s="227"/>
      <c r="E24" s="228">
        <v>3.8772000000000002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4"/>
      <c r="AA24" s="214"/>
      <c r="AB24" s="214"/>
      <c r="AC24" s="214"/>
      <c r="AD24" s="214"/>
      <c r="AE24" s="214"/>
      <c r="AF24" s="214"/>
      <c r="AG24" s="214" t="s">
        <v>146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3" x14ac:dyDescent="0.2">
      <c r="A25" s="221"/>
      <c r="B25" s="222"/>
      <c r="C25" s="264" t="s">
        <v>161</v>
      </c>
      <c r="D25" s="227"/>
      <c r="E25" s="228">
        <v>1.44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4"/>
      <c r="AA25" s="214"/>
      <c r="AB25" s="214"/>
      <c r="AC25" s="214"/>
      <c r="AD25" s="214"/>
      <c r="AE25" s="214"/>
      <c r="AF25" s="214"/>
      <c r="AG25" s="214" t="s">
        <v>146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41">
        <v>4</v>
      </c>
      <c r="B26" s="242" t="s">
        <v>162</v>
      </c>
      <c r="C26" s="262" t="s">
        <v>163</v>
      </c>
      <c r="D26" s="243" t="s">
        <v>137</v>
      </c>
      <c r="E26" s="244">
        <v>11.5296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 t="s">
        <v>138</v>
      </c>
      <c r="S26" s="246" t="s">
        <v>139</v>
      </c>
      <c r="T26" s="247" t="s">
        <v>139</v>
      </c>
      <c r="U26" s="225">
        <v>0.38979999999999998</v>
      </c>
      <c r="V26" s="225">
        <f>ROUND(E26*U26,2)</f>
        <v>4.49</v>
      </c>
      <c r="W26" s="225"/>
      <c r="X26" s="225" t="s">
        <v>140</v>
      </c>
      <c r="Y26" s="225" t="s">
        <v>141</v>
      </c>
      <c r="Z26" s="214"/>
      <c r="AA26" s="214"/>
      <c r="AB26" s="214"/>
      <c r="AC26" s="214"/>
      <c r="AD26" s="214"/>
      <c r="AE26" s="214"/>
      <c r="AF26" s="214"/>
      <c r="AG26" s="214" t="s">
        <v>142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2" x14ac:dyDescent="0.2">
      <c r="A27" s="221"/>
      <c r="B27" s="222"/>
      <c r="C27" s="263" t="s">
        <v>154</v>
      </c>
      <c r="D27" s="248"/>
      <c r="E27" s="248"/>
      <c r="F27" s="248"/>
      <c r="G27" s="248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4"/>
      <c r="AA27" s="214"/>
      <c r="AB27" s="214"/>
      <c r="AC27" s="214"/>
      <c r="AD27" s="214"/>
      <c r="AE27" s="214"/>
      <c r="AF27" s="214"/>
      <c r="AG27" s="214" t="s">
        <v>144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49" t="str">
        <f>C27</f>
        <v>zapažených i nezapažených s urovnáním dna do předepsaného profilu a spádu, s přehozením výkopku na přilehlém terénu na vzdálenost do 3 m od podélné osy rýhy nebo s naložením výkopku na dopravní prostředek.</v>
      </c>
      <c r="BB27" s="214"/>
      <c r="BC27" s="214"/>
      <c r="BD27" s="214"/>
      <c r="BE27" s="214"/>
      <c r="BF27" s="214"/>
      <c r="BG27" s="214"/>
      <c r="BH27" s="214"/>
    </row>
    <row r="28" spans="1:60" outlineLevel="2" x14ac:dyDescent="0.2">
      <c r="A28" s="221"/>
      <c r="B28" s="222"/>
      <c r="C28" s="264" t="s">
        <v>150</v>
      </c>
      <c r="D28" s="227"/>
      <c r="E28" s="228"/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4"/>
      <c r="AA28" s="214"/>
      <c r="AB28" s="214"/>
      <c r="AC28" s="214"/>
      <c r="AD28" s="214"/>
      <c r="AE28" s="214"/>
      <c r="AF28" s="214"/>
      <c r="AG28" s="214" t="s">
        <v>146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3" x14ac:dyDescent="0.2">
      <c r="A29" s="221"/>
      <c r="B29" s="222"/>
      <c r="C29" s="264" t="s">
        <v>164</v>
      </c>
      <c r="D29" s="227"/>
      <c r="E29" s="228">
        <v>11.5296</v>
      </c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4"/>
      <c r="AA29" s="214"/>
      <c r="AB29" s="214"/>
      <c r="AC29" s="214"/>
      <c r="AD29" s="214"/>
      <c r="AE29" s="214"/>
      <c r="AF29" s="214"/>
      <c r="AG29" s="214" t="s">
        <v>146</v>
      </c>
      <c r="AH29" s="214">
        <v>5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1">
        <v>5</v>
      </c>
      <c r="B30" s="242" t="s">
        <v>165</v>
      </c>
      <c r="C30" s="262" t="s">
        <v>166</v>
      </c>
      <c r="D30" s="243" t="s">
        <v>137</v>
      </c>
      <c r="E30" s="244">
        <v>51.812370000000001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 t="s">
        <v>138</v>
      </c>
      <c r="S30" s="246" t="s">
        <v>139</v>
      </c>
      <c r="T30" s="247" t="s">
        <v>139</v>
      </c>
      <c r="U30" s="225">
        <v>7.3999999999999996E-2</v>
      </c>
      <c r="V30" s="225">
        <f>ROUND(E30*U30,2)</f>
        <v>3.83</v>
      </c>
      <c r="W30" s="225"/>
      <c r="X30" s="225" t="s">
        <v>140</v>
      </c>
      <c r="Y30" s="225" t="s">
        <v>141</v>
      </c>
      <c r="Z30" s="214"/>
      <c r="AA30" s="214"/>
      <c r="AB30" s="214"/>
      <c r="AC30" s="214"/>
      <c r="AD30" s="214"/>
      <c r="AE30" s="214"/>
      <c r="AF30" s="214"/>
      <c r="AG30" s="214" t="s">
        <v>142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63" t="s">
        <v>167</v>
      </c>
      <c r="D31" s="248"/>
      <c r="E31" s="248"/>
      <c r="F31" s="248"/>
      <c r="G31" s="248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4"/>
      <c r="AA31" s="214"/>
      <c r="AB31" s="214"/>
      <c r="AC31" s="214"/>
      <c r="AD31" s="214"/>
      <c r="AE31" s="214"/>
      <c r="AF31" s="214"/>
      <c r="AG31" s="214" t="s">
        <v>144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64" t="s">
        <v>168</v>
      </c>
      <c r="D32" s="227"/>
      <c r="E32" s="228">
        <v>51.812370000000001</v>
      </c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4"/>
      <c r="AA32" s="214"/>
      <c r="AB32" s="214"/>
      <c r="AC32" s="214"/>
      <c r="AD32" s="214"/>
      <c r="AE32" s="214"/>
      <c r="AF32" s="214"/>
      <c r="AG32" s="214" t="s">
        <v>146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41">
        <v>6</v>
      </c>
      <c r="B33" s="242" t="s">
        <v>169</v>
      </c>
      <c r="C33" s="262" t="s">
        <v>170</v>
      </c>
      <c r="D33" s="243" t="s">
        <v>137</v>
      </c>
      <c r="E33" s="244">
        <v>42.8142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6" t="s">
        <v>138</v>
      </c>
      <c r="S33" s="246" t="s">
        <v>139</v>
      </c>
      <c r="T33" s="247" t="s">
        <v>139</v>
      </c>
      <c r="U33" s="225">
        <v>1.0999999999999999E-2</v>
      </c>
      <c r="V33" s="225">
        <f>ROUND(E33*U33,2)</f>
        <v>0.47</v>
      </c>
      <c r="W33" s="225"/>
      <c r="X33" s="225" t="s">
        <v>140</v>
      </c>
      <c r="Y33" s="225" t="s">
        <v>141</v>
      </c>
      <c r="Z33" s="214"/>
      <c r="AA33" s="214"/>
      <c r="AB33" s="214"/>
      <c r="AC33" s="214"/>
      <c r="AD33" s="214"/>
      <c r="AE33" s="214"/>
      <c r="AF33" s="214"/>
      <c r="AG33" s="214" t="s">
        <v>142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63" t="s">
        <v>167</v>
      </c>
      <c r="D34" s="248"/>
      <c r="E34" s="248"/>
      <c r="F34" s="248"/>
      <c r="G34" s="248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4"/>
      <c r="AA34" s="214"/>
      <c r="AB34" s="214"/>
      <c r="AC34" s="214"/>
      <c r="AD34" s="214"/>
      <c r="AE34" s="214"/>
      <c r="AF34" s="214"/>
      <c r="AG34" s="214" t="s">
        <v>144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64" t="s">
        <v>171</v>
      </c>
      <c r="D35" s="227"/>
      <c r="E35" s="228">
        <v>19.754999999999999</v>
      </c>
      <c r="F35" s="225"/>
      <c r="G35" s="225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4"/>
      <c r="AA35" s="214"/>
      <c r="AB35" s="214"/>
      <c r="AC35" s="214"/>
      <c r="AD35" s="214"/>
      <c r="AE35" s="214"/>
      <c r="AF35" s="214"/>
      <c r="AG35" s="214" t="s">
        <v>146</v>
      </c>
      <c r="AH35" s="214">
        <v>5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3" x14ac:dyDescent="0.2">
      <c r="A36" s="221"/>
      <c r="B36" s="222"/>
      <c r="C36" s="264" t="s">
        <v>172</v>
      </c>
      <c r="D36" s="227"/>
      <c r="E36" s="228">
        <v>23.059200000000001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4"/>
      <c r="AA36" s="214"/>
      <c r="AB36" s="214"/>
      <c r="AC36" s="214"/>
      <c r="AD36" s="214"/>
      <c r="AE36" s="214"/>
      <c r="AF36" s="214"/>
      <c r="AG36" s="214" t="s">
        <v>146</v>
      </c>
      <c r="AH36" s="214">
        <v>5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41">
        <v>7</v>
      </c>
      <c r="B37" s="242" t="s">
        <v>173</v>
      </c>
      <c r="C37" s="262" t="s">
        <v>174</v>
      </c>
      <c r="D37" s="243" t="s">
        <v>137</v>
      </c>
      <c r="E37" s="244">
        <v>214.071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6" t="s">
        <v>138</v>
      </c>
      <c r="S37" s="246" t="s">
        <v>139</v>
      </c>
      <c r="T37" s="247" t="s">
        <v>139</v>
      </c>
      <c r="U37" s="225">
        <v>0</v>
      </c>
      <c r="V37" s="225">
        <f>ROUND(E37*U37,2)</f>
        <v>0</v>
      </c>
      <c r="W37" s="225"/>
      <c r="X37" s="225" t="s">
        <v>140</v>
      </c>
      <c r="Y37" s="225" t="s">
        <v>141</v>
      </c>
      <c r="Z37" s="214"/>
      <c r="AA37" s="214"/>
      <c r="AB37" s="214"/>
      <c r="AC37" s="214"/>
      <c r="AD37" s="214"/>
      <c r="AE37" s="214"/>
      <c r="AF37" s="214"/>
      <c r="AG37" s="214" t="s">
        <v>142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21"/>
      <c r="B38" s="222"/>
      <c r="C38" s="263" t="s">
        <v>167</v>
      </c>
      <c r="D38" s="248"/>
      <c r="E38" s="248"/>
      <c r="F38" s="248"/>
      <c r="G38" s="248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4"/>
      <c r="AA38" s="214"/>
      <c r="AB38" s="214"/>
      <c r="AC38" s="214"/>
      <c r="AD38" s="214"/>
      <c r="AE38" s="214"/>
      <c r="AF38" s="214"/>
      <c r="AG38" s="214" t="s">
        <v>144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21"/>
      <c r="B39" s="222"/>
      <c r="C39" s="264" t="s">
        <v>175</v>
      </c>
      <c r="D39" s="227"/>
      <c r="E39" s="228"/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4"/>
      <c r="AA39" s="214"/>
      <c r="AB39" s="214"/>
      <c r="AC39" s="214"/>
      <c r="AD39" s="214"/>
      <c r="AE39" s="214"/>
      <c r="AF39" s="214"/>
      <c r="AG39" s="214" t="s">
        <v>146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3" x14ac:dyDescent="0.2">
      <c r="A40" s="221"/>
      <c r="B40" s="222"/>
      <c r="C40" s="264" t="s">
        <v>176</v>
      </c>
      <c r="D40" s="227"/>
      <c r="E40" s="228">
        <v>214.071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4"/>
      <c r="AA40" s="214"/>
      <c r="AB40" s="214"/>
      <c r="AC40" s="214"/>
      <c r="AD40" s="214"/>
      <c r="AE40" s="214"/>
      <c r="AF40" s="214"/>
      <c r="AG40" s="214" t="s">
        <v>146</v>
      </c>
      <c r="AH40" s="214">
        <v>5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41">
        <v>8</v>
      </c>
      <c r="B41" s="242" t="s">
        <v>177</v>
      </c>
      <c r="C41" s="262" t="s">
        <v>178</v>
      </c>
      <c r="D41" s="243" t="s">
        <v>137</v>
      </c>
      <c r="E41" s="244">
        <v>51.812370000000001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4">
        <v>0</v>
      </c>
      <c r="O41" s="244">
        <f>ROUND(E41*N41,2)</f>
        <v>0</v>
      </c>
      <c r="P41" s="244">
        <v>0</v>
      </c>
      <c r="Q41" s="244">
        <f>ROUND(E41*P41,2)</f>
        <v>0</v>
      </c>
      <c r="R41" s="246" t="s">
        <v>138</v>
      </c>
      <c r="S41" s="246" t="s">
        <v>139</v>
      </c>
      <c r="T41" s="247" t="s">
        <v>139</v>
      </c>
      <c r="U41" s="225">
        <v>0.65200000000000002</v>
      </c>
      <c r="V41" s="225">
        <f>ROUND(E41*U41,2)</f>
        <v>33.78</v>
      </c>
      <c r="W41" s="225"/>
      <c r="X41" s="225" t="s">
        <v>140</v>
      </c>
      <c r="Y41" s="225" t="s">
        <v>141</v>
      </c>
      <c r="Z41" s="214"/>
      <c r="AA41" s="214"/>
      <c r="AB41" s="214"/>
      <c r="AC41" s="214"/>
      <c r="AD41" s="214"/>
      <c r="AE41" s="214"/>
      <c r="AF41" s="214"/>
      <c r="AG41" s="214" t="s">
        <v>142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64" t="s">
        <v>179</v>
      </c>
      <c r="D42" s="227"/>
      <c r="E42" s="228">
        <v>51.812370000000001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4"/>
      <c r="AA42" s="214"/>
      <c r="AB42" s="214"/>
      <c r="AC42" s="214"/>
      <c r="AD42" s="214"/>
      <c r="AE42" s="214"/>
      <c r="AF42" s="214"/>
      <c r="AG42" s="214" t="s">
        <v>146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50">
        <v>9</v>
      </c>
      <c r="B43" s="251" t="s">
        <v>180</v>
      </c>
      <c r="C43" s="265" t="s">
        <v>181</v>
      </c>
      <c r="D43" s="252" t="s">
        <v>137</v>
      </c>
      <c r="E43" s="253">
        <v>42.8142</v>
      </c>
      <c r="F43" s="254"/>
      <c r="G43" s="255">
        <f>ROUND(E43*F43,2)</f>
        <v>0</v>
      </c>
      <c r="H43" s="254"/>
      <c r="I43" s="255">
        <f>ROUND(E43*H43,2)</f>
        <v>0</v>
      </c>
      <c r="J43" s="254"/>
      <c r="K43" s="255">
        <f>ROUND(E43*J43,2)</f>
        <v>0</v>
      </c>
      <c r="L43" s="255">
        <v>21</v>
      </c>
      <c r="M43" s="255">
        <f>G43*(1+L43/100)</f>
        <v>0</v>
      </c>
      <c r="N43" s="253">
        <v>0</v>
      </c>
      <c r="O43" s="253">
        <f>ROUND(E43*N43,2)</f>
        <v>0</v>
      </c>
      <c r="P43" s="253">
        <v>0</v>
      </c>
      <c r="Q43" s="253">
        <f>ROUND(E43*P43,2)</f>
        <v>0</v>
      </c>
      <c r="R43" s="255" t="s">
        <v>138</v>
      </c>
      <c r="S43" s="255" t="s">
        <v>139</v>
      </c>
      <c r="T43" s="256" t="s">
        <v>139</v>
      </c>
      <c r="U43" s="225">
        <v>8.9999999999999993E-3</v>
      </c>
      <c r="V43" s="225">
        <f>ROUND(E43*U43,2)</f>
        <v>0.39</v>
      </c>
      <c r="W43" s="225"/>
      <c r="X43" s="225" t="s">
        <v>140</v>
      </c>
      <c r="Y43" s="225" t="s">
        <v>141</v>
      </c>
      <c r="Z43" s="214"/>
      <c r="AA43" s="214"/>
      <c r="AB43" s="214"/>
      <c r="AC43" s="214"/>
      <c r="AD43" s="214"/>
      <c r="AE43" s="214"/>
      <c r="AF43" s="214"/>
      <c r="AG43" s="214" t="s">
        <v>142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41">
        <v>10</v>
      </c>
      <c r="B44" s="242" t="s">
        <v>182</v>
      </c>
      <c r="C44" s="262" t="s">
        <v>183</v>
      </c>
      <c r="D44" s="243" t="s">
        <v>137</v>
      </c>
      <c r="E44" s="244">
        <v>51.812370000000001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6" t="s">
        <v>138</v>
      </c>
      <c r="S44" s="246" t="s">
        <v>139</v>
      </c>
      <c r="T44" s="247" t="s">
        <v>139</v>
      </c>
      <c r="U44" s="225">
        <v>0.20200000000000001</v>
      </c>
      <c r="V44" s="225">
        <f>ROUND(E44*U44,2)</f>
        <v>10.47</v>
      </c>
      <c r="W44" s="225"/>
      <c r="X44" s="225" t="s">
        <v>140</v>
      </c>
      <c r="Y44" s="225" t="s">
        <v>141</v>
      </c>
      <c r="Z44" s="214"/>
      <c r="AA44" s="214"/>
      <c r="AB44" s="214"/>
      <c r="AC44" s="214"/>
      <c r="AD44" s="214"/>
      <c r="AE44" s="214"/>
      <c r="AF44" s="214"/>
      <c r="AG44" s="214" t="s">
        <v>142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21"/>
      <c r="B45" s="222"/>
      <c r="C45" s="263" t="s">
        <v>184</v>
      </c>
      <c r="D45" s="248"/>
      <c r="E45" s="248"/>
      <c r="F45" s="248"/>
      <c r="G45" s="248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4"/>
      <c r="AA45" s="214"/>
      <c r="AB45" s="214"/>
      <c r="AC45" s="214"/>
      <c r="AD45" s="214"/>
      <c r="AE45" s="214"/>
      <c r="AF45" s="214"/>
      <c r="AG45" s="214" t="s">
        <v>144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">
      <c r="A46" s="221"/>
      <c r="B46" s="222"/>
      <c r="C46" s="266" t="s">
        <v>185</v>
      </c>
      <c r="D46" s="257"/>
      <c r="E46" s="257"/>
      <c r="F46" s="257"/>
      <c r="G46" s="257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4"/>
      <c r="AA46" s="214"/>
      <c r="AB46" s="214"/>
      <c r="AC46" s="214"/>
      <c r="AD46" s="214"/>
      <c r="AE46" s="214"/>
      <c r="AF46" s="214"/>
      <c r="AG46" s="214" t="s">
        <v>186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64" t="s">
        <v>187</v>
      </c>
      <c r="D47" s="227"/>
      <c r="E47" s="228">
        <v>7.9379999999999997</v>
      </c>
      <c r="F47" s="225"/>
      <c r="G47" s="22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4"/>
      <c r="AA47" s="214"/>
      <c r="AB47" s="214"/>
      <c r="AC47" s="214"/>
      <c r="AD47" s="214"/>
      <c r="AE47" s="214"/>
      <c r="AF47" s="214"/>
      <c r="AG47" s="214" t="s">
        <v>146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3" x14ac:dyDescent="0.2">
      <c r="A48" s="221"/>
      <c r="B48" s="222"/>
      <c r="C48" s="264" t="s">
        <v>188</v>
      </c>
      <c r="D48" s="227"/>
      <c r="E48" s="228">
        <v>14.05125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4"/>
      <c r="AA48" s="214"/>
      <c r="AB48" s="214"/>
      <c r="AC48" s="214"/>
      <c r="AD48" s="214"/>
      <c r="AE48" s="214"/>
      <c r="AF48" s="214"/>
      <c r="AG48" s="214" t="s">
        <v>146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3" x14ac:dyDescent="0.2">
      <c r="A49" s="221"/>
      <c r="B49" s="222"/>
      <c r="C49" s="264" t="s">
        <v>189</v>
      </c>
      <c r="D49" s="227"/>
      <c r="E49" s="228">
        <v>10.336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4"/>
      <c r="AA49" s="214"/>
      <c r="AB49" s="214"/>
      <c r="AC49" s="214"/>
      <c r="AD49" s="214"/>
      <c r="AE49" s="214"/>
      <c r="AF49" s="214"/>
      <c r="AG49" s="214" t="s">
        <v>146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3" x14ac:dyDescent="0.2">
      <c r="A50" s="221"/>
      <c r="B50" s="222"/>
      <c r="C50" s="264" t="s">
        <v>190</v>
      </c>
      <c r="D50" s="227"/>
      <c r="E50" s="228">
        <v>5.9880000000000004</v>
      </c>
      <c r="F50" s="225"/>
      <c r="G50" s="22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4"/>
      <c r="AA50" s="214"/>
      <c r="AB50" s="214"/>
      <c r="AC50" s="214"/>
      <c r="AD50" s="214"/>
      <c r="AE50" s="214"/>
      <c r="AF50" s="214"/>
      <c r="AG50" s="214" t="s">
        <v>146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3" x14ac:dyDescent="0.2">
      <c r="A51" s="221"/>
      <c r="B51" s="222"/>
      <c r="C51" s="264" t="s">
        <v>191</v>
      </c>
      <c r="D51" s="227"/>
      <c r="E51" s="228">
        <v>13.49912</v>
      </c>
      <c r="F51" s="225"/>
      <c r="G51" s="225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4"/>
      <c r="AA51" s="214"/>
      <c r="AB51" s="214"/>
      <c r="AC51" s="214"/>
      <c r="AD51" s="214"/>
      <c r="AE51" s="214"/>
      <c r="AF51" s="214"/>
      <c r="AG51" s="214" t="s">
        <v>146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41">
        <v>11</v>
      </c>
      <c r="B52" s="242" t="s">
        <v>192</v>
      </c>
      <c r="C52" s="262" t="s">
        <v>193</v>
      </c>
      <c r="D52" s="243" t="s">
        <v>194</v>
      </c>
      <c r="E52" s="244">
        <v>1424.56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4">
        <v>0</v>
      </c>
      <c r="O52" s="244">
        <f>ROUND(E52*N52,2)</f>
        <v>0</v>
      </c>
      <c r="P52" s="244">
        <v>0</v>
      </c>
      <c r="Q52" s="244">
        <f>ROUND(E52*P52,2)</f>
        <v>0</v>
      </c>
      <c r="R52" s="246" t="s">
        <v>138</v>
      </c>
      <c r="S52" s="246" t="s">
        <v>139</v>
      </c>
      <c r="T52" s="247" t="s">
        <v>139</v>
      </c>
      <c r="U52" s="225">
        <v>1.7999999999999999E-2</v>
      </c>
      <c r="V52" s="225">
        <f>ROUND(E52*U52,2)</f>
        <v>25.64</v>
      </c>
      <c r="W52" s="225"/>
      <c r="X52" s="225" t="s">
        <v>140</v>
      </c>
      <c r="Y52" s="225" t="s">
        <v>141</v>
      </c>
      <c r="Z52" s="214"/>
      <c r="AA52" s="214"/>
      <c r="AB52" s="214"/>
      <c r="AC52" s="214"/>
      <c r="AD52" s="214"/>
      <c r="AE52" s="214"/>
      <c r="AF52" s="214"/>
      <c r="AG52" s="214" t="s">
        <v>142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21"/>
      <c r="B53" s="222"/>
      <c r="C53" s="263" t="s">
        <v>195</v>
      </c>
      <c r="D53" s="248"/>
      <c r="E53" s="248"/>
      <c r="F53" s="248"/>
      <c r="G53" s="248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4"/>
      <c r="AA53" s="214"/>
      <c r="AB53" s="214"/>
      <c r="AC53" s="214"/>
      <c r="AD53" s="214"/>
      <c r="AE53" s="214"/>
      <c r="AF53" s="214"/>
      <c r="AG53" s="214" t="s">
        <v>144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2" x14ac:dyDescent="0.2">
      <c r="A54" s="221"/>
      <c r="B54" s="222"/>
      <c r="C54" s="264" t="s">
        <v>196</v>
      </c>
      <c r="D54" s="227"/>
      <c r="E54" s="228">
        <v>1157</v>
      </c>
      <c r="F54" s="225"/>
      <c r="G54" s="22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4"/>
      <c r="AA54" s="214"/>
      <c r="AB54" s="214"/>
      <c r="AC54" s="214"/>
      <c r="AD54" s="214"/>
      <c r="AE54" s="214"/>
      <c r="AF54" s="214"/>
      <c r="AG54" s="214" t="s">
        <v>146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3" x14ac:dyDescent="0.2">
      <c r="A55" s="221"/>
      <c r="B55" s="222"/>
      <c r="C55" s="264" t="s">
        <v>197</v>
      </c>
      <c r="D55" s="227"/>
      <c r="E55" s="228">
        <v>201.25</v>
      </c>
      <c r="F55" s="225"/>
      <c r="G55" s="225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4"/>
      <c r="AA55" s="214"/>
      <c r="AB55" s="214"/>
      <c r="AC55" s="214"/>
      <c r="AD55" s="214"/>
      <c r="AE55" s="214"/>
      <c r="AF55" s="214"/>
      <c r="AG55" s="214" t="s">
        <v>146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3" x14ac:dyDescent="0.2">
      <c r="A56" s="221"/>
      <c r="B56" s="222"/>
      <c r="C56" s="264" t="s">
        <v>198</v>
      </c>
      <c r="D56" s="227"/>
      <c r="E56" s="228">
        <v>66.31</v>
      </c>
      <c r="F56" s="225"/>
      <c r="G56" s="225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4"/>
      <c r="AA56" s="214"/>
      <c r="AB56" s="214"/>
      <c r="AC56" s="214"/>
      <c r="AD56" s="214"/>
      <c r="AE56" s="214"/>
      <c r="AF56" s="214"/>
      <c r="AG56" s="214" t="s">
        <v>146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1">
        <v>12</v>
      </c>
      <c r="B57" s="242" t="s">
        <v>199</v>
      </c>
      <c r="C57" s="262" t="s">
        <v>200</v>
      </c>
      <c r="D57" s="243" t="s">
        <v>137</v>
      </c>
      <c r="E57" s="244">
        <v>42.8142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4">
        <v>0</v>
      </c>
      <c r="O57" s="244">
        <f>ROUND(E57*N57,2)</f>
        <v>0</v>
      </c>
      <c r="P57" s="244">
        <v>0</v>
      </c>
      <c r="Q57" s="244">
        <f>ROUND(E57*P57,2)</f>
        <v>0</v>
      </c>
      <c r="R57" s="246" t="s">
        <v>138</v>
      </c>
      <c r="S57" s="246" t="s">
        <v>139</v>
      </c>
      <c r="T57" s="247" t="s">
        <v>139</v>
      </c>
      <c r="U57" s="225">
        <v>0</v>
      </c>
      <c r="V57" s="225">
        <f>ROUND(E57*U57,2)</f>
        <v>0</v>
      </c>
      <c r="W57" s="225"/>
      <c r="X57" s="225" t="s">
        <v>140</v>
      </c>
      <c r="Y57" s="225" t="s">
        <v>141</v>
      </c>
      <c r="Z57" s="214"/>
      <c r="AA57" s="214"/>
      <c r="AB57" s="214"/>
      <c r="AC57" s="214"/>
      <c r="AD57" s="214"/>
      <c r="AE57" s="214"/>
      <c r="AF57" s="214"/>
      <c r="AG57" s="214" t="s">
        <v>142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">
      <c r="A58" s="221"/>
      <c r="B58" s="222"/>
      <c r="C58" s="267" t="s">
        <v>201</v>
      </c>
      <c r="D58" s="258"/>
      <c r="E58" s="258"/>
      <c r="F58" s="258"/>
      <c r="G58" s="258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4"/>
      <c r="AA58" s="214"/>
      <c r="AB58" s="214"/>
      <c r="AC58" s="214"/>
      <c r="AD58" s="214"/>
      <c r="AE58" s="214"/>
      <c r="AF58" s="214"/>
      <c r="AG58" s="214" t="s">
        <v>186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x14ac:dyDescent="0.2">
      <c r="A59" s="234" t="s">
        <v>133</v>
      </c>
      <c r="B59" s="235" t="s">
        <v>71</v>
      </c>
      <c r="C59" s="261" t="s">
        <v>72</v>
      </c>
      <c r="D59" s="236"/>
      <c r="E59" s="237"/>
      <c r="F59" s="238"/>
      <c r="G59" s="238">
        <f>SUMIF(AG60:AG75,"&lt;&gt;NOR",G60:G75)</f>
        <v>0</v>
      </c>
      <c r="H59" s="238"/>
      <c r="I59" s="238">
        <f>SUM(I60:I75)</f>
        <v>0</v>
      </c>
      <c r="J59" s="238"/>
      <c r="K59" s="238">
        <f>SUM(K60:K75)</f>
        <v>0</v>
      </c>
      <c r="L59" s="238"/>
      <c r="M59" s="238">
        <f>SUM(M60:M75)</f>
        <v>0</v>
      </c>
      <c r="N59" s="237"/>
      <c r="O59" s="237">
        <f>SUM(O60:O75)</f>
        <v>0</v>
      </c>
      <c r="P59" s="237"/>
      <c r="Q59" s="237">
        <f>SUM(Q60:Q75)</f>
        <v>557.65000000000009</v>
      </c>
      <c r="R59" s="238"/>
      <c r="S59" s="238"/>
      <c r="T59" s="239"/>
      <c r="U59" s="233"/>
      <c r="V59" s="233">
        <f>SUM(V60:V75)</f>
        <v>286.67</v>
      </c>
      <c r="W59" s="233"/>
      <c r="X59" s="233"/>
      <c r="Y59" s="233"/>
      <c r="AG59" t="s">
        <v>134</v>
      </c>
    </row>
    <row r="60" spans="1:60" ht="22.5" outlineLevel="1" x14ac:dyDescent="0.2">
      <c r="A60" s="241">
        <v>13</v>
      </c>
      <c r="B60" s="242" t="s">
        <v>202</v>
      </c>
      <c r="C60" s="262" t="s">
        <v>203</v>
      </c>
      <c r="D60" s="243" t="s">
        <v>194</v>
      </c>
      <c r="E60" s="244">
        <v>189.22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4">
        <v>0</v>
      </c>
      <c r="O60" s="244">
        <f>ROUND(E60*N60,2)</f>
        <v>0</v>
      </c>
      <c r="P60" s="244">
        <v>0.77</v>
      </c>
      <c r="Q60" s="244">
        <f>ROUND(E60*P60,2)</f>
        <v>145.69999999999999</v>
      </c>
      <c r="R60" s="246" t="s">
        <v>204</v>
      </c>
      <c r="S60" s="246" t="s">
        <v>139</v>
      </c>
      <c r="T60" s="247" t="s">
        <v>139</v>
      </c>
      <c r="U60" s="225">
        <v>0.11144</v>
      </c>
      <c r="V60" s="225">
        <f>ROUND(E60*U60,2)</f>
        <v>21.09</v>
      </c>
      <c r="W60" s="225"/>
      <c r="X60" s="225" t="s">
        <v>140</v>
      </c>
      <c r="Y60" s="225" t="s">
        <v>205</v>
      </c>
      <c r="Z60" s="214"/>
      <c r="AA60" s="214"/>
      <c r="AB60" s="214"/>
      <c r="AC60" s="214"/>
      <c r="AD60" s="214"/>
      <c r="AE60" s="214"/>
      <c r="AF60" s="214"/>
      <c r="AG60" s="214" t="s">
        <v>142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2" x14ac:dyDescent="0.2">
      <c r="A61" s="221"/>
      <c r="B61" s="222"/>
      <c r="C61" s="264" t="s">
        <v>206</v>
      </c>
      <c r="D61" s="227"/>
      <c r="E61" s="228">
        <v>189.22</v>
      </c>
      <c r="F61" s="225"/>
      <c r="G61" s="22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4"/>
      <c r="AA61" s="214"/>
      <c r="AB61" s="214"/>
      <c r="AC61" s="214"/>
      <c r="AD61" s="214"/>
      <c r="AE61" s="214"/>
      <c r="AF61" s="214"/>
      <c r="AG61" s="214" t="s">
        <v>146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41">
        <v>14</v>
      </c>
      <c r="B62" s="242" t="s">
        <v>207</v>
      </c>
      <c r="C62" s="262" t="s">
        <v>208</v>
      </c>
      <c r="D62" s="243" t="s">
        <v>194</v>
      </c>
      <c r="E62" s="244">
        <v>21.53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4">
        <v>0</v>
      </c>
      <c r="O62" s="244">
        <f>ROUND(E62*N62,2)</f>
        <v>0</v>
      </c>
      <c r="P62" s="244">
        <v>0.22</v>
      </c>
      <c r="Q62" s="244">
        <f>ROUND(E62*P62,2)</f>
        <v>4.74</v>
      </c>
      <c r="R62" s="246" t="s">
        <v>204</v>
      </c>
      <c r="S62" s="246" t="s">
        <v>139</v>
      </c>
      <c r="T62" s="247" t="s">
        <v>139</v>
      </c>
      <c r="U62" s="225">
        <v>0.375</v>
      </c>
      <c r="V62" s="225">
        <f>ROUND(E62*U62,2)</f>
        <v>8.07</v>
      </c>
      <c r="W62" s="225"/>
      <c r="X62" s="225" t="s">
        <v>140</v>
      </c>
      <c r="Y62" s="225" t="s">
        <v>141</v>
      </c>
      <c r="Z62" s="214"/>
      <c r="AA62" s="214"/>
      <c r="AB62" s="214"/>
      <c r="AC62" s="214"/>
      <c r="AD62" s="214"/>
      <c r="AE62" s="214"/>
      <c r="AF62" s="214"/>
      <c r="AG62" s="214" t="s">
        <v>142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2" x14ac:dyDescent="0.2">
      <c r="A63" s="221"/>
      <c r="B63" s="222"/>
      <c r="C63" s="264" t="s">
        <v>209</v>
      </c>
      <c r="D63" s="227"/>
      <c r="E63" s="228">
        <v>21.53</v>
      </c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4"/>
      <c r="AA63" s="214"/>
      <c r="AB63" s="214"/>
      <c r="AC63" s="214"/>
      <c r="AD63" s="214"/>
      <c r="AE63" s="214"/>
      <c r="AF63" s="214"/>
      <c r="AG63" s="214" t="s">
        <v>146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1" x14ac:dyDescent="0.2">
      <c r="A64" s="250">
        <v>15</v>
      </c>
      <c r="B64" s="251" t="s">
        <v>210</v>
      </c>
      <c r="C64" s="265" t="s">
        <v>211</v>
      </c>
      <c r="D64" s="252" t="s">
        <v>194</v>
      </c>
      <c r="E64" s="253">
        <v>21.53</v>
      </c>
      <c r="F64" s="254"/>
      <c r="G64" s="255">
        <f>ROUND(E64*F64,2)</f>
        <v>0</v>
      </c>
      <c r="H64" s="254"/>
      <c r="I64" s="255">
        <f>ROUND(E64*H64,2)</f>
        <v>0</v>
      </c>
      <c r="J64" s="254"/>
      <c r="K64" s="255">
        <f>ROUND(E64*J64,2)</f>
        <v>0</v>
      </c>
      <c r="L64" s="255">
        <v>21</v>
      </c>
      <c r="M64" s="255">
        <f>G64*(1+L64/100)</f>
        <v>0</v>
      </c>
      <c r="N64" s="253">
        <v>0</v>
      </c>
      <c r="O64" s="253">
        <f>ROUND(E64*N64,2)</f>
        <v>0</v>
      </c>
      <c r="P64" s="253">
        <v>0.504</v>
      </c>
      <c r="Q64" s="253">
        <f>ROUND(E64*P64,2)</f>
        <v>10.85</v>
      </c>
      <c r="R64" s="255" t="s">
        <v>204</v>
      </c>
      <c r="S64" s="255" t="s">
        <v>139</v>
      </c>
      <c r="T64" s="256" t="s">
        <v>139</v>
      </c>
      <c r="U64" s="225">
        <v>1.5629999999999999</v>
      </c>
      <c r="V64" s="225">
        <f>ROUND(E64*U64,2)</f>
        <v>33.65</v>
      </c>
      <c r="W64" s="225"/>
      <c r="X64" s="225" t="s">
        <v>140</v>
      </c>
      <c r="Y64" s="225" t="s">
        <v>141</v>
      </c>
      <c r="Z64" s="214"/>
      <c r="AA64" s="214"/>
      <c r="AB64" s="214"/>
      <c r="AC64" s="214"/>
      <c r="AD64" s="214"/>
      <c r="AE64" s="214"/>
      <c r="AF64" s="214"/>
      <c r="AG64" s="214" t="s">
        <v>142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41">
        <v>16</v>
      </c>
      <c r="B65" s="242" t="s">
        <v>212</v>
      </c>
      <c r="C65" s="262" t="s">
        <v>213</v>
      </c>
      <c r="D65" s="243" t="s">
        <v>194</v>
      </c>
      <c r="E65" s="244">
        <v>916.23</v>
      </c>
      <c r="F65" s="245"/>
      <c r="G65" s="246">
        <f>ROUND(E65*F65,2)</f>
        <v>0</v>
      </c>
      <c r="H65" s="245"/>
      <c r="I65" s="246">
        <f>ROUND(E65*H65,2)</f>
        <v>0</v>
      </c>
      <c r="J65" s="245"/>
      <c r="K65" s="246">
        <f>ROUND(E65*J65,2)</f>
        <v>0</v>
      </c>
      <c r="L65" s="246">
        <v>21</v>
      </c>
      <c r="M65" s="246">
        <f>G65*(1+L65/100)</f>
        <v>0</v>
      </c>
      <c r="N65" s="244">
        <v>0</v>
      </c>
      <c r="O65" s="244">
        <f>ROUND(E65*N65,2)</f>
        <v>0</v>
      </c>
      <c r="P65" s="244">
        <v>0.14399999999999999</v>
      </c>
      <c r="Q65" s="244">
        <f>ROUND(E65*P65,2)</f>
        <v>131.94</v>
      </c>
      <c r="R65" s="246" t="s">
        <v>204</v>
      </c>
      <c r="S65" s="246" t="s">
        <v>139</v>
      </c>
      <c r="T65" s="247" t="s">
        <v>139</v>
      </c>
      <c r="U65" s="225">
        <v>1.7999999999999999E-2</v>
      </c>
      <c r="V65" s="225">
        <f>ROUND(E65*U65,2)</f>
        <v>16.489999999999998</v>
      </c>
      <c r="W65" s="225"/>
      <c r="X65" s="225" t="s">
        <v>140</v>
      </c>
      <c r="Y65" s="225" t="s">
        <v>141</v>
      </c>
      <c r="Z65" s="214"/>
      <c r="AA65" s="214"/>
      <c r="AB65" s="214"/>
      <c r="AC65" s="214"/>
      <c r="AD65" s="214"/>
      <c r="AE65" s="214"/>
      <c r="AF65" s="214"/>
      <c r="AG65" s="214" t="s">
        <v>142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">
      <c r="A66" s="221"/>
      <c r="B66" s="222"/>
      <c r="C66" s="264" t="s">
        <v>214</v>
      </c>
      <c r="D66" s="227"/>
      <c r="E66" s="228">
        <v>916.23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4"/>
      <c r="AA66" s="214"/>
      <c r="AB66" s="214"/>
      <c r="AC66" s="214"/>
      <c r="AD66" s="214"/>
      <c r="AE66" s="214"/>
      <c r="AF66" s="214"/>
      <c r="AG66" s="214" t="s">
        <v>146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41">
        <v>17</v>
      </c>
      <c r="B67" s="242" t="s">
        <v>215</v>
      </c>
      <c r="C67" s="262" t="s">
        <v>216</v>
      </c>
      <c r="D67" s="243" t="s">
        <v>194</v>
      </c>
      <c r="E67" s="244">
        <v>189.22</v>
      </c>
      <c r="F67" s="245"/>
      <c r="G67" s="246">
        <f>ROUND(E67*F67,2)</f>
        <v>0</v>
      </c>
      <c r="H67" s="245"/>
      <c r="I67" s="246">
        <f>ROUND(E67*H67,2)</f>
        <v>0</v>
      </c>
      <c r="J67" s="245"/>
      <c r="K67" s="246">
        <f>ROUND(E67*J67,2)</f>
        <v>0</v>
      </c>
      <c r="L67" s="246">
        <v>21</v>
      </c>
      <c r="M67" s="246">
        <f>G67*(1+L67/100)</f>
        <v>0</v>
      </c>
      <c r="N67" s="244">
        <v>0</v>
      </c>
      <c r="O67" s="244">
        <f>ROUND(E67*N67,2)</f>
        <v>0</v>
      </c>
      <c r="P67" s="244">
        <v>0.504</v>
      </c>
      <c r="Q67" s="244">
        <f>ROUND(E67*P67,2)</f>
        <v>95.37</v>
      </c>
      <c r="R67" s="246" t="s">
        <v>204</v>
      </c>
      <c r="S67" s="246" t="s">
        <v>139</v>
      </c>
      <c r="T67" s="247" t="s">
        <v>139</v>
      </c>
      <c r="U67" s="225">
        <v>6.3E-2</v>
      </c>
      <c r="V67" s="225">
        <f>ROUND(E67*U67,2)</f>
        <v>11.92</v>
      </c>
      <c r="W67" s="225"/>
      <c r="X67" s="225" t="s">
        <v>140</v>
      </c>
      <c r="Y67" s="225" t="s">
        <v>141</v>
      </c>
      <c r="Z67" s="214"/>
      <c r="AA67" s="214"/>
      <c r="AB67" s="214"/>
      <c r="AC67" s="214"/>
      <c r="AD67" s="214"/>
      <c r="AE67" s="214"/>
      <c r="AF67" s="214"/>
      <c r="AG67" s="214" t="s">
        <v>142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">
      <c r="A68" s="221"/>
      <c r="B68" s="222"/>
      <c r="C68" s="264" t="s">
        <v>206</v>
      </c>
      <c r="D68" s="227"/>
      <c r="E68" s="228">
        <v>189.22</v>
      </c>
      <c r="F68" s="225"/>
      <c r="G68" s="22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4"/>
      <c r="AA68" s="214"/>
      <c r="AB68" s="214"/>
      <c r="AC68" s="214"/>
      <c r="AD68" s="214"/>
      <c r="AE68" s="214"/>
      <c r="AF68" s="214"/>
      <c r="AG68" s="214" t="s">
        <v>146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50">
        <v>18</v>
      </c>
      <c r="B69" s="251" t="s">
        <v>217</v>
      </c>
      <c r="C69" s="265" t="s">
        <v>218</v>
      </c>
      <c r="D69" s="252" t="s">
        <v>194</v>
      </c>
      <c r="E69" s="253">
        <v>21.53</v>
      </c>
      <c r="F69" s="254"/>
      <c r="G69" s="255">
        <f>ROUND(E69*F69,2)</f>
        <v>0</v>
      </c>
      <c r="H69" s="254"/>
      <c r="I69" s="255">
        <f>ROUND(E69*H69,2)</f>
        <v>0</v>
      </c>
      <c r="J69" s="254"/>
      <c r="K69" s="255">
        <f>ROUND(E69*J69,2)</f>
        <v>0</v>
      </c>
      <c r="L69" s="255">
        <v>21</v>
      </c>
      <c r="M69" s="255">
        <f>G69*(1+L69/100)</f>
        <v>0</v>
      </c>
      <c r="N69" s="253">
        <v>0</v>
      </c>
      <c r="O69" s="253">
        <f>ROUND(E69*N69,2)</f>
        <v>0</v>
      </c>
      <c r="P69" s="253">
        <v>0.76629000000000003</v>
      </c>
      <c r="Q69" s="253">
        <f>ROUND(E69*P69,2)</f>
        <v>16.5</v>
      </c>
      <c r="R69" s="255" t="s">
        <v>204</v>
      </c>
      <c r="S69" s="255" t="s">
        <v>139</v>
      </c>
      <c r="T69" s="256" t="s">
        <v>139</v>
      </c>
      <c r="U69" s="225">
        <v>0.84</v>
      </c>
      <c r="V69" s="225">
        <f>ROUND(E69*U69,2)</f>
        <v>18.09</v>
      </c>
      <c r="W69" s="225"/>
      <c r="X69" s="225" t="s">
        <v>140</v>
      </c>
      <c r="Y69" s="225" t="s">
        <v>141</v>
      </c>
      <c r="Z69" s="214"/>
      <c r="AA69" s="214"/>
      <c r="AB69" s="214"/>
      <c r="AC69" s="214"/>
      <c r="AD69" s="214"/>
      <c r="AE69" s="214"/>
      <c r="AF69" s="214"/>
      <c r="AG69" s="214" t="s">
        <v>142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41">
        <v>19</v>
      </c>
      <c r="B70" s="242" t="s">
        <v>219</v>
      </c>
      <c r="C70" s="262" t="s">
        <v>220</v>
      </c>
      <c r="D70" s="243" t="s">
        <v>221</v>
      </c>
      <c r="E70" s="244">
        <v>13.196</v>
      </c>
      <c r="F70" s="245"/>
      <c r="G70" s="246">
        <f>ROUND(E70*F70,2)</f>
        <v>0</v>
      </c>
      <c r="H70" s="245"/>
      <c r="I70" s="246">
        <f>ROUND(E70*H70,2)</f>
        <v>0</v>
      </c>
      <c r="J70" s="245"/>
      <c r="K70" s="246">
        <f>ROUND(E70*J70,2)</f>
        <v>0</v>
      </c>
      <c r="L70" s="246">
        <v>21</v>
      </c>
      <c r="M70" s="246">
        <f>G70*(1+L70/100)</f>
        <v>0</v>
      </c>
      <c r="N70" s="244">
        <v>0</v>
      </c>
      <c r="O70" s="244">
        <f>ROUND(E70*N70,2)</f>
        <v>0</v>
      </c>
      <c r="P70" s="244">
        <v>0</v>
      </c>
      <c r="Q70" s="244">
        <f>ROUND(E70*P70,2)</f>
        <v>0</v>
      </c>
      <c r="R70" s="246" t="s">
        <v>204</v>
      </c>
      <c r="S70" s="246" t="s">
        <v>139</v>
      </c>
      <c r="T70" s="247" t="s">
        <v>139</v>
      </c>
      <c r="U70" s="225">
        <v>3.6999999999999998E-2</v>
      </c>
      <c r="V70" s="225">
        <f>ROUND(E70*U70,2)</f>
        <v>0.49</v>
      </c>
      <c r="W70" s="225"/>
      <c r="X70" s="225" t="s">
        <v>140</v>
      </c>
      <c r="Y70" s="225" t="s">
        <v>141</v>
      </c>
      <c r="Z70" s="214"/>
      <c r="AA70" s="214"/>
      <c r="AB70" s="214"/>
      <c r="AC70" s="214"/>
      <c r="AD70" s="214"/>
      <c r="AE70" s="214"/>
      <c r="AF70" s="214"/>
      <c r="AG70" s="214" t="s">
        <v>142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">
      <c r="A71" s="221"/>
      <c r="B71" s="222"/>
      <c r="C71" s="263" t="s">
        <v>222</v>
      </c>
      <c r="D71" s="248"/>
      <c r="E71" s="248"/>
      <c r="F71" s="248"/>
      <c r="G71" s="248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4"/>
      <c r="AA71" s="214"/>
      <c r="AB71" s="214"/>
      <c r="AC71" s="214"/>
      <c r="AD71" s="214"/>
      <c r="AE71" s="214"/>
      <c r="AF71" s="214"/>
      <c r="AG71" s="214" t="s">
        <v>144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2" x14ac:dyDescent="0.2">
      <c r="A72" s="221"/>
      <c r="B72" s="222"/>
      <c r="C72" s="264" t="s">
        <v>223</v>
      </c>
      <c r="D72" s="227"/>
      <c r="E72" s="228">
        <v>13.196</v>
      </c>
      <c r="F72" s="225"/>
      <c r="G72" s="225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4"/>
      <c r="AA72" s="214"/>
      <c r="AB72" s="214"/>
      <c r="AC72" s="214"/>
      <c r="AD72" s="214"/>
      <c r="AE72" s="214"/>
      <c r="AF72" s="214"/>
      <c r="AG72" s="214" t="s">
        <v>146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41">
        <v>20</v>
      </c>
      <c r="B73" s="242" t="s">
        <v>224</v>
      </c>
      <c r="C73" s="262" t="s">
        <v>225</v>
      </c>
      <c r="D73" s="243" t="s">
        <v>194</v>
      </c>
      <c r="E73" s="244">
        <v>1105.45</v>
      </c>
      <c r="F73" s="245"/>
      <c r="G73" s="246">
        <f>ROUND(E73*F73,2)</f>
        <v>0</v>
      </c>
      <c r="H73" s="245"/>
      <c r="I73" s="246">
        <f>ROUND(E73*H73,2)</f>
        <v>0</v>
      </c>
      <c r="J73" s="245"/>
      <c r="K73" s="246">
        <f>ROUND(E73*J73,2)</f>
        <v>0</v>
      </c>
      <c r="L73" s="246">
        <v>21</v>
      </c>
      <c r="M73" s="246">
        <f>G73*(1+L73/100)</f>
        <v>0</v>
      </c>
      <c r="N73" s="244">
        <v>0</v>
      </c>
      <c r="O73" s="244">
        <f>ROUND(E73*N73,2)</f>
        <v>0</v>
      </c>
      <c r="P73" s="244">
        <v>0.13800000000000001</v>
      </c>
      <c r="Q73" s="244">
        <f>ROUND(E73*P73,2)</f>
        <v>152.55000000000001</v>
      </c>
      <c r="R73" s="246"/>
      <c r="S73" s="246" t="s">
        <v>226</v>
      </c>
      <c r="T73" s="247" t="s">
        <v>227</v>
      </c>
      <c r="U73" s="225">
        <v>0.16</v>
      </c>
      <c r="V73" s="225">
        <f>ROUND(E73*U73,2)</f>
        <v>176.87</v>
      </c>
      <c r="W73" s="225"/>
      <c r="X73" s="225" t="s">
        <v>140</v>
      </c>
      <c r="Y73" s="225" t="s">
        <v>141</v>
      </c>
      <c r="Z73" s="214"/>
      <c r="AA73" s="214"/>
      <c r="AB73" s="214"/>
      <c r="AC73" s="214"/>
      <c r="AD73" s="214"/>
      <c r="AE73" s="214"/>
      <c r="AF73" s="214"/>
      <c r="AG73" s="214" t="s">
        <v>142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2" x14ac:dyDescent="0.2">
      <c r="A74" s="221"/>
      <c r="B74" s="222"/>
      <c r="C74" s="264" t="s">
        <v>214</v>
      </c>
      <c r="D74" s="227"/>
      <c r="E74" s="228">
        <v>916.23</v>
      </c>
      <c r="F74" s="225"/>
      <c r="G74" s="22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4"/>
      <c r="AA74" s="214"/>
      <c r="AB74" s="214"/>
      <c r="AC74" s="214"/>
      <c r="AD74" s="214"/>
      <c r="AE74" s="214"/>
      <c r="AF74" s="214"/>
      <c r="AG74" s="214" t="s">
        <v>146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">
      <c r="A75" s="221"/>
      <c r="B75" s="222"/>
      <c r="C75" s="264" t="s">
        <v>206</v>
      </c>
      <c r="D75" s="227"/>
      <c r="E75" s="228">
        <v>189.22</v>
      </c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4"/>
      <c r="AA75" s="214"/>
      <c r="AB75" s="214"/>
      <c r="AC75" s="214"/>
      <c r="AD75" s="214"/>
      <c r="AE75" s="214"/>
      <c r="AF75" s="214"/>
      <c r="AG75" s="214" t="s">
        <v>146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x14ac:dyDescent="0.2">
      <c r="A76" s="234" t="s">
        <v>133</v>
      </c>
      <c r="B76" s="235" t="s">
        <v>73</v>
      </c>
      <c r="C76" s="261" t="s">
        <v>74</v>
      </c>
      <c r="D76" s="236"/>
      <c r="E76" s="237"/>
      <c r="F76" s="238"/>
      <c r="G76" s="238">
        <f>SUMIF(AG77:AG79,"&lt;&gt;NOR",G77:G79)</f>
        <v>0</v>
      </c>
      <c r="H76" s="238"/>
      <c r="I76" s="238">
        <f>SUM(I77:I79)</f>
        <v>0</v>
      </c>
      <c r="J76" s="238"/>
      <c r="K76" s="238">
        <f>SUM(K77:K79)</f>
        <v>0</v>
      </c>
      <c r="L76" s="238"/>
      <c r="M76" s="238">
        <f>SUM(M77:M79)</f>
        <v>0</v>
      </c>
      <c r="N76" s="237"/>
      <c r="O76" s="237">
        <f>SUM(O77:O79)</f>
        <v>0.01</v>
      </c>
      <c r="P76" s="237"/>
      <c r="Q76" s="237">
        <f>SUM(Q77:Q79)</f>
        <v>0</v>
      </c>
      <c r="R76" s="238"/>
      <c r="S76" s="238"/>
      <c r="T76" s="239"/>
      <c r="U76" s="233"/>
      <c r="V76" s="233">
        <f>SUM(V77:V79)</f>
        <v>1.08</v>
      </c>
      <c r="W76" s="233"/>
      <c r="X76" s="233"/>
      <c r="Y76" s="233"/>
      <c r="AG76" t="s">
        <v>134</v>
      </c>
    </row>
    <row r="77" spans="1:60" outlineLevel="1" x14ac:dyDescent="0.2">
      <c r="A77" s="241">
        <v>21</v>
      </c>
      <c r="B77" s="242" t="s">
        <v>228</v>
      </c>
      <c r="C77" s="262" t="s">
        <v>229</v>
      </c>
      <c r="D77" s="243" t="s">
        <v>230</v>
      </c>
      <c r="E77" s="244">
        <v>1</v>
      </c>
      <c r="F77" s="245"/>
      <c r="G77" s="246">
        <f>ROUND(E77*F77,2)</f>
        <v>0</v>
      </c>
      <c r="H77" s="245"/>
      <c r="I77" s="246">
        <f>ROUND(E77*H77,2)</f>
        <v>0</v>
      </c>
      <c r="J77" s="245"/>
      <c r="K77" s="246">
        <f>ROUND(E77*J77,2)</f>
        <v>0</v>
      </c>
      <c r="L77" s="246">
        <v>21</v>
      </c>
      <c r="M77" s="246">
        <f>G77*(1+L77/100)</f>
        <v>0</v>
      </c>
      <c r="N77" s="244">
        <v>6.1700000000000001E-3</v>
      </c>
      <c r="O77" s="244">
        <f>ROUND(E77*N77,2)</f>
        <v>0.01</v>
      </c>
      <c r="P77" s="244">
        <v>0</v>
      </c>
      <c r="Q77" s="244">
        <f>ROUND(E77*P77,2)</f>
        <v>0</v>
      </c>
      <c r="R77" s="246"/>
      <c r="S77" s="246" t="s">
        <v>226</v>
      </c>
      <c r="T77" s="247" t="s">
        <v>227</v>
      </c>
      <c r="U77" s="225">
        <v>1.07955</v>
      </c>
      <c r="V77" s="225">
        <f>ROUND(E77*U77,2)</f>
        <v>1.08</v>
      </c>
      <c r="W77" s="225"/>
      <c r="X77" s="225" t="s">
        <v>231</v>
      </c>
      <c r="Y77" s="225" t="s">
        <v>141</v>
      </c>
      <c r="Z77" s="214"/>
      <c r="AA77" s="214"/>
      <c r="AB77" s="214"/>
      <c r="AC77" s="214"/>
      <c r="AD77" s="214"/>
      <c r="AE77" s="214"/>
      <c r="AF77" s="214"/>
      <c r="AG77" s="214" t="s">
        <v>232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33.75" outlineLevel="2" x14ac:dyDescent="0.2">
      <c r="A78" s="221"/>
      <c r="B78" s="222"/>
      <c r="C78" s="267" t="s">
        <v>233</v>
      </c>
      <c r="D78" s="258"/>
      <c r="E78" s="258"/>
      <c r="F78" s="258"/>
      <c r="G78" s="258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4"/>
      <c r="AA78" s="214"/>
      <c r="AB78" s="214"/>
      <c r="AC78" s="214"/>
      <c r="AD78" s="214"/>
      <c r="AE78" s="214"/>
      <c r="AF78" s="214"/>
      <c r="AG78" s="214" t="s">
        <v>186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49" t="str">
        <f>C78</f>
        <v>Hloubení jamek v hornině 1 až 4 bez výměny půdy, s případným naložením přebytečných výkopků na dopravní prostředek, s odvozem na vzdálenost do 20 km a se složením. Výsadba stromu se zalitím. Dovoz vody. Ukotvení dřeviny třemi a více kůly, s ochranou proti poškození v místě vzepření. Osazení kůlů k dřevině s uvázáním. Dodávka kůlu a motouzu.</v>
      </c>
      <c r="BB78" s="214"/>
      <c r="BC78" s="214"/>
      <c r="BD78" s="214"/>
      <c r="BE78" s="214"/>
      <c r="BF78" s="214"/>
      <c r="BG78" s="214"/>
      <c r="BH78" s="214"/>
    </row>
    <row r="79" spans="1:60" outlineLevel="3" x14ac:dyDescent="0.2">
      <c r="A79" s="221"/>
      <c r="B79" s="222"/>
      <c r="C79" s="266" t="s">
        <v>234</v>
      </c>
      <c r="D79" s="257"/>
      <c r="E79" s="257"/>
      <c r="F79" s="257"/>
      <c r="G79" s="257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4"/>
      <c r="AA79" s="214"/>
      <c r="AB79" s="214"/>
      <c r="AC79" s="214"/>
      <c r="AD79" s="214"/>
      <c r="AE79" s="214"/>
      <c r="AF79" s="214"/>
      <c r="AG79" s="214" t="s">
        <v>186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x14ac:dyDescent="0.2">
      <c r="A80" s="234" t="s">
        <v>133</v>
      </c>
      <c r="B80" s="235" t="s">
        <v>75</v>
      </c>
      <c r="C80" s="261" t="s">
        <v>76</v>
      </c>
      <c r="D80" s="236"/>
      <c r="E80" s="237"/>
      <c r="F80" s="238"/>
      <c r="G80" s="238">
        <f>SUMIF(AG81:AG130,"&lt;&gt;NOR",G81:G130)</f>
        <v>0</v>
      </c>
      <c r="H80" s="238"/>
      <c r="I80" s="238">
        <f>SUM(I81:I130)</f>
        <v>0</v>
      </c>
      <c r="J80" s="238"/>
      <c r="K80" s="238">
        <f>SUM(K81:K130)</f>
        <v>0</v>
      </c>
      <c r="L80" s="238"/>
      <c r="M80" s="238">
        <f>SUM(M81:M130)</f>
        <v>0</v>
      </c>
      <c r="N80" s="237"/>
      <c r="O80" s="237">
        <f>SUM(O81:O130)</f>
        <v>125.75</v>
      </c>
      <c r="P80" s="237"/>
      <c r="Q80" s="237">
        <f>SUM(Q81:Q130)</f>
        <v>0</v>
      </c>
      <c r="R80" s="238"/>
      <c r="S80" s="238"/>
      <c r="T80" s="239"/>
      <c r="U80" s="233"/>
      <c r="V80" s="233">
        <f>SUM(V81:V130)</f>
        <v>159.72999999999999</v>
      </c>
      <c r="W80" s="233"/>
      <c r="X80" s="233"/>
      <c r="Y80" s="233"/>
      <c r="AG80" t="s">
        <v>134</v>
      </c>
    </row>
    <row r="81" spans="1:60" outlineLevel="1" x14ac:dyDescent="0.2">
      <c r="A81" s="241">
        <v>22</v>
      </c>
      <c r="B81" s="242" t="s">
        <v>235</v>
      </c>
      <c r="C81" s="262" t="s">
        <v>236</v>
      </c>
      <c r="D81" s="243" t="s">
        <v>137</v>
      </c>
      <c r="E81" s="244">
        <v>3.8677999999999999</v>
      </c>
      <c r="F81" s="245"/>
      <c r="G81" s="246">
        <f>ROUND(E81*F81,2)</f>
        <v>0</v>
      </c>
      <c r="H81" s="245"/>
      <c r="I81" s="246">
        <f>ROUND(E81*H81,2)</f>
        <v>0</v>
      </c>
      <c r="J81" s="245"/>
      <c r="K81" s="246">
        <f>ROUND(E81*J81,2)</f>
        <v>0</v>
      </c>
      <c r="L81" s="246">
        <v>21</v>
      </c>
      <c r="M81" s="246">
        <f>G81*(1+L81/100)</f>
        <v>0</v>
      </c>
      <c r="N81" s="244">
        <v>2.5249999999999999</v>
      </c>
      <c r="O81" s="244">
        <f>ROUND(E81*N81,2)</f>
        <v>9.77</v>
      </c>
      <c r="P81" s="244">
        <v>0</v>
      </c>
      <c r="Q81" s="244">
        <f>ROUND(E81*P81,2)</f>
        <v>0</v>
      </c>
      <c r="R81" s="246" t="s">
        <v>237</v>
      </c>
      <c r="S81" s="246" t="s">
        <v>139</v>
      </c>
      <c r="T81" s="247" t="s">
        <v>139</v>
      </c>
      <c r="U81" s="225">
        <v>0.47699999999999998</v>
      </c>
      <c r="V81" s="225">
        <f>ROUND(E81*U81,2)</f>
        <v>1.84</v>
      </c>
      <c r="W81" s="225"/>
      <c r="X81" s="225" t="s">
        <v>140</v>
      </c>
      <c r="Y81" s="225" t="s">
        <v>141</v>
      </c>
      <c r="Z81" s="214"/>
      <c r="AA81" s="214"/>
      <c r="AB81" s="214"/>
      <c r="AC81" s="214"/>
      <c r="AD81" s="214"/>
      <c r="AE81" s="214"/>
      <c r="AF81" s="214"/>
      <c r="AG81" s="214" t="s">
        <v>142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">
      <c r="A82" s="221"/>
      <c r="B82" s="222"/>
      <c r="C82" s="263" t="s">
        <v>238</v>
      </c>
      <c r="D82" s="248"/>
      <c r="E82" s="248"/>
      <c r="F82" s="248"/>
      <c r="G82" s="248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4"/>
      <c r="AA82" s="214"/>
      <c r="AB82" s="214"/>
      <c r="AC82" s="214"/>
      <c r="AD82" s="214"/>
      <c r="AE82" s="214"/>
      <c r="AF82" s="214"/>
      <c r="AG82" s="214" t="s">
        <v>144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2" x14ac:dyDescent="0.2">
      <c r="A83" s="221"/>
      <c r="B83" s="222"/>
      <c r="C83" s="264" t="s">
        <v>239</v>
      </c>
      <c r="D83" s="227"/>
      <c r="E83" s="228">
        <v>0.55200000000000005</v>
      </c>
      <c r="F83" s="225"/>
      <c r="G83" s="22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4"/>
      <c r="AA83" s="214"/>
      <c r="AB83" s="214"/>
      <c r="AC83" s="214"/>
      <c r="AD83" s="214"/>
      <c r="AE83" s="214"/>
      <c r="AF83" s="214"/>
      <c r="AG83" s="214" t="s">
        <v>146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3" x14ac:dyDescent="0.2">
      <c r="A84" s="221"/>
      <c r="B84" s="222"/>
      <c r="C84" s="264" t="s">
        <v>240</v>
      </c>
      <c r="D84" s="227"/>
      <c r="E84" s="228">
        <v>0.44900000000000001</v>
      </c>
      <c r="F84" s="225"/>
      <c r="G84" s="225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4"/>
      <c r="AA84" s="214"/>
      <c r="AB84" s="214"/>
      <c r="AC84" s="214"/>
      <c r="AD84" s="214"/>
      <c r="AE84" s="214"/>
      <c r="AF84" s="214"/>
      <c r="AG84" s="214" t="s">
        <v>146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3" x14ac:dyDescent="0.2">
      <c r="A85" s="221"/>
      <c r="B85" s="222"/>
      <c r="C85" s="264" t="s">
        <v>241</v>
      </c>
      <c r="D85" s="227"/>
      <c r="E85" s="228">
        <v>0.43963999999999998</v>
      </c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4"/>
      <c r="AA85" s="214"/>
      <c r="AB85" s="214"/>
      <c r="AC85" s="214"/>
      <c r="AD85" s="214"/>
      <c r="AE85" s="214"/>
      <c r="AF85" s="214"/>
      <c r="AG85" s="214" t="s">
        <v>146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3" x14ac:dyDescent="0.2">
      <c r="A86" s="221"/>
      <c r="B86" s="222"/>
      <c r="C86" s="264" t="s">
        <v>242</v>
      </c>
      <c r="D86" s="227"/>
      <c r="E86" s="228">
        <v>0.28755999999999998</v>
      </c>
      <c r="F86" s="225"/>
      <c r="G86" s="225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4"/>
      <c r="AA86" s="214"/>
      <c r="AB86" s="214"/>
      <c r="AC86" s="214"/>
      <c r="AD86" s="214"/>
      <c r="AE86" s="214"/>
      <c r="AF86" s="214"/>
      <c r="AG86" s="214" t="s">
        <v>146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3" x14ac:dyDescent="0.2">
      <c r="A87" s="221"/>
      <c r="B87" s="222"/>
      <c r="C87" s="264" t="s">
        <v>243</v>
      </c>
      <c r="D87" s="227"/>
      <c r="E87" s="228">
        <v>0.38772000000000001</v>
      </c>
      <c r="F87" s="225"/>
      <c r="G87" s="22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4"/>
      <c r="AA87" s="214"/>
      <c r="AB87" s="214"/>
      <c r="AC87" s="214"/>
      <c r="AD87" s="214"/>
      <c r="AE87" s="214"/>
      <c r="AF87" s="214"/>
      <c r="AG87" s="214" t="s">
        <v>146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3" x14ac:dyDescent="0.2">
      <c r="A88" s="221"/>
      <c r="B88" s="222"/>
      <c r="C88" s="264" t="s">
        <v>244</v>
      </c>
      <c r="D88" s="227"/>
      <c r="E88" s="228">
        <v>1.7518800000000001</v>
      </c>
      <c r="F88" s="225"/>
      <c r="G88" s="22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4"/>
      <c r="AA88" s="214"/>
      <c r="AB88" s="214"/>
      <c r="AC88" s="214"/>
      <c r="AD88" s="214"/>
      <c r="AE88" s="214"/>
      <c r="AF88" s="214"/>
      <c r="AG88" s="214" t="s">
        <v>146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2.5" outlineLevel="1" x14ac:dyDescent="0.2">
      <c r="A89" s="241">
        <v>23</v>
      </c>
      <c r="B89" s="242" t="s">
        <v>245</v>
      </c>
      <c r="C89" s="262" t="s">
        <v>246</v>
      </c>
      <c r="D89" s="243" t="s">
        <v>247</v>
      </c>
      <c r="E89" s="244">
        <v>0.24848999999999999</v>
      </c>
      <c r="F89" s="245"/>
      <c r="G89" s="246">
        <f>ROUND(E89*F89,2)</f>
        <v>0</v>
      </c>
      <c r="H89" s="245"/>
      <c r="I89" s="246">
        <f>ROUND(E89*H89,2)</f>
        <v>0</v>
      </c>
      <c r="J89" s="245"/>
      <c r="K89" s="246">
        <f>ROUND(E89*J89,2)</f>
        <v>0</v>
      </c>
      <c r="L89" s="246">
        <v>21</v>
      </c>
      <c r="M89" s="246">
        <f>G89*(1+L89/100)</f>
        <v>0</v>
      </c>
      <c r="N89" s="244">
        <v>1.0737399999999999</v>
      </c>
      <c r="O89" s="244">
        <f>ROUND(E89*N89,2)</f>
        <v>0.27</v>
      </c>
      <c r="P89" s="244">
        <v>0</v>
      </c>
      <c r="Q89" s="244">
        <f>ROUND(E89*P89,2)</f>
        <v>0</v>
      </c>
      <c r="R89" s="246" t="s">
        <v>237</v>
      </c>
      <c r="S89" s="246" t="s">
        <v>139</v>
      </c>
      <c r="T89" s="247" t="s">
        <v>139</v>
      </c>
      <c r="U89" s="225">
        <v>15.231</v>
      </c>
      <c r="V89" s="225">
        <f>ROUND(E89*U89,2)</f>
        <v>3.78</v>
      </c>
      <c r="W89" s="225"/>
      <c r="X89" s="225" t="s">
        <v>140</v>
      </c>
      <c r="Y89" s="225" t="s">
        <v>141</v>
      </c>
      <c r="Z89" s="214"/>
      <c r="AA89" s="214"/>
      <c r="AB89" s="214"/>
      <c r="AC89" s="214"/>
      <c r="AD89" s="214"/>
      <c r="AE89" s="214"/>
      <c r="AF89" s="214"/>
      <c r="AG89" s="214" t="s">
        <v>142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2" x14ac:dyDescent="0.2">
      <c r="A90" s="221"/>
      <c r="B90" s="222"/>
      <c r="C90" s="263" t="s">
        <v>248</v>
      </c>
      <c r="D90" s="248"/>
      <c r="E90" s="248"/>
      <c r="F90" s="248"/>
      <c r="G90" s="248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4"/>
      <c r="AA90" s="214"/>
      <c r="AB90" s="214"/>
      <c r="AC90" s="214"/>
      <c r="AD90" s="214"/>
      <c r="AE90" s="214"/>
      <c r="AF90" s="214"/>
      <c r="AG90" s="214" t="s">
        <v>144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2" x14ac:dyDescent="0.2">
      <c r="A91" s="221"/>
      <c r="B91" s="222"/>
      <c r="C91" s="268" t="s">
        <v>249</v>
      </c>
      <c r="D91" s="229"/>
      <c r="E91" s="230"/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4"/>
      <c r="AA91" s="214"/>
      <c r="AB91" s="214"/>
      <c r="AC91" s="214"/>
      <c r="AD91" s="214"/>
      <c r="AE91" s="214"/>
      <c r="AF91" s="214"/>
      <c r="AG91" s="214" t="s">
        <v>146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3" x14ac:dyDescent="0.2">
      <c r="A92" s="221"/>
      <c r="B92" s="222"/>
      <c r="C92" s="269" t="s">
        <v>250</v>
      </c>
      <c r="D92" s="229"/>
      <c r="E92" s="230">
        <v>11.04</v>
      </c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4"/>
      <c r="AA92" s="214"/>
      <c r="AB92" s="214"/>
      <c r="AC92" s="214"/>
      <c r="AD92" s="214"/>
      <c r="AE92" s="214"/>
      <c r="AF92" s="214"/>
      <c r="AG92" s="214" t="s">
        <v>146</v>
      </c>
      <c r="AH92" s="214">
        <v>2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3" x14ac:dyDescent="0.2">
      <c r="A93" s="221"/>
      <c r="B93" s="222"/>
      <c r="C93" s="269" t="s">
        <v>251</v>
      </c>
      <c r="D93" s="229"/>
      <c r="E93" s="230">
        <v>8.98</v>
      </c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4"/>
      <c r="AA93" s="214"/>
      <c r="AB93" s="214"/>
      <c r="AC93" s="214"/>
      <c r="AD93" s="214"/>
      <c r="AE93" s="214"/>
      <c r="AF93" s="214"/>
      <c r="AG93" s="214" t="s">
        <v>146</v>
      </c>
      <c r="AH93" s="214">
        <v>2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3" x14ac:dyDescent="0.2">
      <c r="A94" s="221"/>
      <c r="B94" s="222"/>
      <c r="C94" s="269" t="s">
        <v>252</v>
      </c>
      <c r="D94" s="229"/>
      <c r="E94" s="230">
        <v>8.7927999999999997</v>
      </c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4"/>
      <c r="AA94" s="214"/>
      <c r="AB94" s="214"/>
      <c r="AC94" s="214"/>
      <c r="AD94" s="214"/>
      <c r="AE94" s="214"/>
      <c r="AF94" s="214"/>
      <c r="AG94" s="214" t="s">
        <v>146</v>
      </c>
      <c r="AH94" s="214">
        <v>2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3" x14ac:dyDescent="0.2">
      <c r="A95" s="221"/>
      <c r="B95" s="222"/>
      <c r="C95" s="269" t="s">
        <v>253</v>
      </c>
      <c r="D95" s="229"/>
      <c r="E95" s="230">
        <v>1.44</v>
      </c>
      <c r="F95" s="225"/>
      <c r="G95" s="22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4"/>
      <c r="AA95" s="214"/>
      <c r="AB95" s="214"/>
      <c r="AC95" s="214"/>
      <c r="AD95" s="214"/>
      <c r="AE95" s="214"/>
      <c r="AF95" s="214"/>
      <c r="AG95" s="214" t="s">
        <v>146</v>
      </c>
      <c r="AH95" s="214">
        <v>2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3" x14ac:dyDescent="0.2">
      <c r="A96" s="221"/>
      <c r="B96" s="222"/>
      <c r="C96" s="269" t="s">
        <v>254</v>
      </c>
      <c r="D96" s="229"/>
      <c r="E96" s="230">
        <v>5.7511999999999999</v>
      </c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4"/>
      <c r="AA96" s="214"/>
      <c r="AB96" s="214"/>
      <c r="AC96" s="214"/>
      <c r="AD96" s="214"/>
      <c r="AE96" s="214"/>
      <c r="AF96" s="214"/>
      <c r="AG96" s="214" t="s">
        <v>146</v>
      </c>
      <c r="AH96" s="214">
        <v>2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3" x14ac:dyDescent="0.2">
      <c r="A97" s="221"/>
      <c r="B97" s="222"/>
      <c r="C97" s="269" t="s">
        <v>255</v>
      </c>
      <c r="D97" s="229"/>
      <c r="E97" s="230">
        <v>7.7544000000000004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4"/>
      <c r="AA97" s="214"/>
      <c r="AB97" s="214"/>
      <c r="AC97" s="214"/>
      <c r="AD97" s="214"/>
      <c r="AE97" s="214"/>
      <c r="AF97" s="214"/>
      <c r="AG97" s="214" t="s">
        <v>146</v>
      </c>
      <c r="AH97" s="214">
        <v>2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3" x14ac:dyDescent="0.2">
      <c r="A98" s="221"/>
      <c r="B98" s="222"/>
      <c r="C98" s="269" t="s">
        <v>256</v>
      </c>
      <c r="D98" s="229"/>
      <c r="E98" s="230">
        <v>2.88</v>
      </c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4"/>
      <c r="AA98" s="214"/>
      <c r="AB98" s="214"/>
      <c r="AC98" s="214"/>
      <c r="AD98" s="214"/>
      <c r="AE98" s="214"/>
      <c r="AF98" s="214"/>
      <c r="AG98" s="214" t="s">
        <v>146</v>
      </c>
      <c r="AH98" s="214">
        <v>2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3" x14ac:dyDescent="0.2">
      <c r="A99" s="221"/>
      <c r="B99" s="222"/>
      <c r="C99" s="270" t="s">
        <v>257</v>
      </c>
      <c r="D99" s="231"/>
      <c r="E99" s="232">
        <v>46.638399999999997</v>
      </c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4"/>
      <c r="AA99" s="214"/>
      <c r="AB99" s="214"/>
      <c r="AC99" s="214"/>
      <c r="AD99" s="214"/>
      <c r="AE99" s="214"/>
      <c r="AF99" s="214"/>
      <c r="AG99" s="214" t="s">
        <v>146</v>
      </c>
      <c r="AH99" s="214">
        <v>3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3" x14ac:dyDescent="0.2">
      <c r="A100" s="221"/>
      <c r="B100" s="222"/>
      <c r="C100" s="268" t="s">
        <v>258</v>
      </c>
      <c r="D100" s="229"/>
      <c r="E100" s="230"/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4"/>
      <c r="AA100" s="214"/>
      <c r="AB100" s="214"/>
      <c r="AC100" s="214"/>
      <c r="AD100" s="214"/>
      <c r="AE100" s="214"/>
      <c r="AF100" s="214"/>
      <c r="AG100" s="214" t="s">
        <v>146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3" x14ac:dyDescent="0.2">
      <c r="A101" s="221"/>
      <c r="B101" s="222"/>
      <c r="C101" s="264" t="s">
        <v>259</v>
      </c>
      <c r="D101" s="227"/>
      <c r="E101" s="228">
        <v>0.24848999999999999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4"/>
      <c r="AA101" s="214"/>
      <c r="AB101" s="214"/>
      <c r="AC101" s="214"/>
      <c r="AD101" s="214"/>
      <c r="AE101" s="214"/>
      <c r="AF101" s="214"/>
      <c r="AG101" s="214" t="s">
        <v>146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41">
        <v>24</v>
      </c>
      <c r="B102" s="242" t="s">
        <v>260</v>
      </c>
      <c r="C102" s="262" t="s">
        <v>261</v>
      </c>
      <c r="D102" s="243" t="s">
        <v>137</v>
      </c>
      <c r="E102" s="244">
        <v>43.87236</v>
      </c>
      <c r="F102" s="245"/>
      <c r="G102" s="246">
        <f>ROUND(E102*F102,2)</f>
        <v>0</v>
      </c>
      <c r="H102" s="245"/>
      <c r="I102" s="246">
        <f>ROUND(E102*H102,2)</f>
        <v>0</v>
      </c>
      <c r="J102" s="245"/>
      <c r="K102" s="246">
        <f>ROUND(E102*J102,2)</f>
        <v>0</v>
      </c>
      <c r="L102" s="246">
        <v>21</v>
      </c>
      <c r="M102" s="246">
        <f>G102*(1+L102/100)</f>
        <v>0</v>
      </c>
      <c r="N102" s="244">
        <v>2.5249999999999999</v>
      </c>
      <c r="O102" s="244">
        <f>ROUND(E102*N102,2)</f>
        <v>110.78</v>
      </c>
      <c r="P102" s="244">
        <v>0</v>
      </c>
      <c r="Q102" s="244">
        <f>ROUND(E102*P102,2)</f>
        <v>0</v>
      </c>
      <c r="R102" s="246" t="s">
        <v>237</v>
      </c>
      <c r="S102" s="246" t="s">
        <v>139</v>
      </c>
      <c r="T102" s="247" t="s">
        <v>139</v>
      </c>
      <c r="U102" s="225">
        <v>0.47699999999999998</v>
      </c>
      <c r="V102" s="225">
        <f>ROUND(E102*U102,2)</f>
        <v>20.93</v>
      </c>
      <c r="W102" s="225"/>
      <c r="X102" s="225" t="s">
        <v>140</v>
      </c>
      <c r="Y102" s="225" t="s">
        <v>141</v>
      </c>
      <c r="Z102" s="214"/>
      <c r="AA102" s="214"/>
      <c r="AB102" s="214"/>
      <c r="AC102" s="214"/>
      <c r="AD102" s="214"/>
      <c r="AE102" s="214"/>
      <c r="AF102" s="214"/>
      <c r="AG102" s="214" t="s">
        <v>142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67" t="s">
        <v>262</v>
      </c>
      <c r="D103" s="258"/>
      <c r="E103" s="258"/>
      <c r="F103" s="258"/>
      <c r="G103" s="258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4"/>
      <c r="AA103" s="214"/>
      <c r="AB103" s="214"/>
      <c r="AC103" s="214"/>
      <c r="AD103" s="214"/>
      <c r="AE103" s="214"/>
      <c r="AF103" s="214"/>
      <c r="AG103" s="214" t="s">
        <v>186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2" x14ac:dyDescent="0.2">
      <c r="A104" s="221"/>
      <c r="B104" s="222"/>
      <c r="C104" s="264" t="s">
        <v>263</v>
      </c>
      <c r="D104" s="227"/>
      <c r="E104" s="228">
        <v>6.6124999999999998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4"/>
      <c r="AA104" s="214"/>
      <c r="AB104" s="214"/>
      <c r="AC104" s="214"/>
      <c r="AD104" s="214"/>
      <c r="AE104" s="214"/>
      <c r="AF104" s="214"/>
      <c r="AG104" s="214" t="s">
        <v>146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3" x14ac:dyDescent="0.2">
      <c r="A105" s="221"/>
      <c r="B105" s="222"/>
      <c r="C105" s="264" t="s">
        <v>156</v>
      </c>
      <c r="D105" s="227"/>
      <c r="E105" s="228">
        <v>4.49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4"/>
      <c r="AA105" s="214"/>
      <c r="AB105" s="214"/>
      <c r="AC105" s="214"/>
      <c r="AD105" s="214"/>
      <c r="AE105" s="214"/>
      <c r="AF105" s="214"/>
      <c r="AG105" s="214" t="s">
        <v>146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3" x14ac:dyDescent="0.2">
      <c r="A106" s="221"/>
      <c r="B106" s="222"/>
      <c r="C106" s="264" t="s">
        <v>157</v>
      </c>
      <c r="D106" s="227"/>
      <c r="E106" s="228">
        <v>4.3963999999999999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4"/>
      <c r="AA106" s="214"/>
      <c r="AB106" s="214"/>
      <c r="AC106" s="214"/>
      <c r="AD106" s="214"/>
      <c r="AE106" s="214"/>
      <c r="AF106" s="214"/>
      <c r="AG106" s="214" t="s">
        <v>146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3" x14ac:dyDescent="0.2">
      <c r="A107" s="221"/>
      <c r="B107" s="222"/>
      <c r="C107" s="264" t="s">
        <v>264</v>
      </c>
      <c r="D107" s="227"/>
      <c r="E107" s="228">
        <v>1.1519999999999999</v>
      </c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4"/>
      <c r="AA107" s="214"/>
      <c r="AB107" s="214"/>
      <c r="AC107" s="214"/>
      <c r="AD107" s="214"/>
      <c r="AE107" s="214"/>
      <c r="AF107" s="214"/>
      <c r="AG107" s="214" t="s">
        <v>146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3" x14ac:dyDescent="0.2">
      <c r="A108" s="221"/>
      <c r="B108" s="222"/>
      <c r="C108" s="264" t="s">
        <v>265</v>
      </c>
      <c r="D108" s="227"/>
      <c r="E108" s="228">
        <v>2.5880399999999999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4"/>
      <c r="AA108" s="214"/>
      <c r="AB108" s="214"/>
      <c r="AC108" s="214"/>
      <c r="AD108" s="214"/>
      <c r="AE108" s="214"/>
      <c r="AF108" s="214"/>
      <c r="AG108" s="214" t="s">
        <v>146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3" x14ac:dyDescent="0.2">
      <c r="A109" s="221"/>
      <c r="B109" s="222"/>
      <c r="C109" s="264" t="s">
        <v>266</v>
      </c>
      <c r="D109" s="227"/>
      <c r="E109" s="228">
        <v>3.4894799999999999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4"/>
      <c r="AA109" s="214"/>
      <c r="AB109" s="214"/>
      <c r="AC109" s="214"/>
      <c r="AD109" s="214"/>
      <c r="AE109" s="214"/>
      <c r="AF109" s="214"/>
      <c r="AG109" s="214" t="s">
        <v>146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3" x14ac:dyDescent="0.2">
      <c r="A110" s="221"/>
      <c r="B110" s="222"/>
      <c r="C110" s="264" t="s">
        <v>267</v>
      </c>
      <c r="D110" s="227"/>
      <c r="E110" s="228">
        <v>2.3039999999999998</v>
      </c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4"/>
      <c r="AA110" s="214"/>
      <c r="AB110" s="214"/>
      <c r="AC110" s="214"/>
      <c r="AD110" s="214"/>
      <c r="AE110" s="214"/>
      <c r="AF110" s="214"/>
      <c r="AG110" s="214" t="s">
        <v>146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3" x14ac:dyDescent="0.2">
      <c r="A111" s="221"/>
      <c r="B111" s="222"/>
      <c r="C111" s="264" t="s">
        <v>268</v>
      </c>
      <c r="D111" s="227"/>
      <c r="E111" s="228">
        <v>-2.11592</v>
      </c>
      <c r="F111" s="225"/>
      <c r="G111" s="22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4"/>
      <c r="AA111" s="214"/>
      <c r="AB111" s="214"/>
      <c r="AC111" s="214"/>
      <c r="AD111" s="214"/>
      <c r="AE111" s="214"/>
      <c r="AF111" s="214"/>
      <c r="AG111" s="214" t="s">
        <v>146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3" x14ac:dyDescent="0.2">
      <c r="A112" s="221"/>
      <c r="B112" s="222"/>
      <c r="C112" s="264" t="s">
        <v>269</v>
      </c>
      <c r="D112" s="227"/>
      <c r="E112" s="228">
        <v>5.3925599999999996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4"/>
      <c r="AA112" s="214"/>
      <c r="AB112" s="214"/>
      <c r="AC112" s="214"/>
      <c r="AD112" s="214"/>
      <c r="AE112" s="214"/>
      <c r="AF112" s="214"/>
      <c r="AG112" s="214" t="s">
        <v>146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3" x14ac:dyDescent="0.2">
      <c r="A113" s="221"/>
      <c r="B113" s="222"/>
      <c r="C113" s="264" t="s">
        <v>270</v>
      </c>
      <c r="D113" s="227"/>
      <c r="E113" s="228">
        <v>15.5633</v>
      </c>
      <c r="F113" s="225"/>
      <c r="G113" s="22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4"/>
      <c r="AA113" s="214"/>
      <c r="AB113" s="214"/>
      <c r="AC113" s="214"/>
      <c r="AD113" s="214"/>
      <c r="AE113" s="214"/>
      <c r="AF113" s="214"/>
      <c r="AG113" s="214" t="s">
        <v>146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41">
        <v>25</v>
      </c>
      <c r="B114" s="242" t="s">
        <v>271</v>
      </c>
      <c r="C114" s="262" t="s">
        <v>272</v>
      </c>
      <c r="D114" s="243" t="s">
        <v>137</v>
      </c>
      <c r="E114" s="244">
        <v>0.44159999999999999</v>
      </c>
      <c r="F114" s="245"/>
      <c r="G114" s="246">
        <f>ROUND(E114*F114,2)</f>
        <v>0</v>
      </c>
      <c r="H114" s="245"/>
      <c r="I114" s="246">
        <f>ROUND(E114*H114,2)</f>
        <v>0</v>
      </c>
      <c r="J114" s="245"/>
      <c r="K114" s="246">
        <f>ROUND(E114*J114,2)</f>
        <v>0</v>
      </c>
      <c r="L114" s="246">
        <v>21</v>
      </c>
      <c r="M114" s="246">
        <f>G114*(1+L114/100)</f>
        <v>0</v>
      </c>
      <c r="N114" s="244">
        <v>2.5249999999999999</v>
      </c>
      <c r="O114" s="244">
        <f>ROUND(E114*N114,2)</f>
        <v>1.1200000000000001</v>
      </c>
      <c r="P114" s="244">
        <v>0</v>
      </c>
      <c r="Q114" s="244">
        <f>ROUND(E114*P114,2)</f>
        <v>0</v>
      </c>
      <c r="R114" s="246" t="s">
        <v>237</v>
      </c>
      <c r="S114" s="246" t="s">
        <v>139</v>
      </c>
      <c r="T114" s="247" t="s">
        <v>139</v>
      </c>
      <c r="U114" s="225">
        <v>0.48</v>
      </c>
      <c r="V114" s="225">
        <f>ROUND(E114*U114,2)</f>
        <v>0.21</v>
      </c>
      <c r="W114" s="225"/>
      <c r="X114" s="225" t="s">
        <v>140</v>
      </c>
      <c r="Y114" s="225" t="s">
        <v>141</v>
      </c>
      <c r="Z114" s="214"/>
      <c r="AA114" s="214"/>
      <c r="AB114" s="214"/>
      <c r="AC114" s="214"/>
      <c r="AD114" s="214"/>
      <c r="AE114" s="214"/>
      <c r="AF114" s="214"/>
      <c r="AG114" s="214" t="s">
        <v>142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2" x14ac:dyDescent="0.2">
      <c r="A115" s="221"/>
      <c r="B115" s="222"/>
      <c r="C115" s="263" t="s">
        <v>273</v>
      </c>
      <c r="D115" s="248"/>
      <c r="E115" s="248"/>
      <c r="F115" s="248"/>
      <c r="G115" s="248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4"/>
      <c r="AA115" s="214"/>
      <c r="AB115" s="214"/>
      <c r="AC115" s="214"/>
      <c r="AD115" s="214"/>
      <c r="AE115" s="214"/>
      <c r="AF115" s="214"/>
      <c r="AG115" s="214" t="s">
        <v>144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2" x14ac:dyDescent="0.2">
      <c r="A116" s="221"/>
      <c r="B116" s="222"/>
      <c r="C116" s="264" t="s">
        <v>274</v>
      </c>
      <c r="D116" s="227"/>
      <c r="E116" s="228">
        <v>0.44159999999999999</v>
      </c>
      <c r="F116" s="225"/>
      <c r="G116" s="225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4"/>
      <c r="AA116" s="214"/>
      <c r="AB116" s="214"/>
      <c r="AC116" s="214"/>
      <c r="AD116" s="214"/>
      <c r="AE116" s="214"/>
      <c r="AF116" s="214"/>
      <c r="AG116" s="214" t="s">
        <v>146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41">
        <v>26</v>
      </c>
      <c r="B117" s="242" t="s">
        <v>275</v>
      </c>
      <c r="C117" s="262" t="s">
        <v>276</v>
      </c>
      <c r="D117" s="243" t="s">
        <v>194</v>
      </c>
      <c r="E117" s="244">
        <v>96.751400000000004</v>
      </c>
      <c r="F117" s="245"/>
      <c r="G117" s="246">
        <f>ROUND(E117*F117,2)</f>
        <v>0</v>
      </c>
      <c r="H117" s="245"/>
      <c r="I117" s="246">
        <f>ROUND(E117*H117,2)</f>
        <v>0</v>
      </c>
      <c r="J117" s="245"/>
      <c r="K117" s="246">
        <f>ROUND(E117*J117,2)</f>
        <v>0</v>
      </c>
      <c r="L117" s="246">
        <v>21</v>
      </c>
      <c r="M117" s="246">
        <f>G117*(1+L117/100)</f>
        <v>0</v>
      </c>
      <c r="N117" s="244">
        <v>3.916E-2</v>
      </c>
      <c r="O117" s="244">
        <f>ROUND(E117*N117,2)</f>
        <v>3.79</v>
      </c>
      <c r="P117" s="244">
        <v>0</v>
      </c>
      <c r="Q117" s="244">
        <f>ROUND(E117*P117,2)</f>
        <v>0</v>
      </c>
      <c r="R117" s="246" t="s">
        <v>237</v>
      </c>
      <c r="S117" s="246" t="s">
        <v>139</v>
      </c>
      <c r="T117" s="247" t="s">
        <v>139</v>
      </c>
      <c r="U117" s="225">
        <v>1.05</v>
      </c>
      <c r="V117" s="225">
        <f>ROUND(E117*U117,2)</f>
        <v>101.59</v>
      </c>
      <c r="W117" s="225"/>
      <c r="X117" s="225" t="s">
        <v>140</v>
      </c>
      <c r="Y117" s="225" t="s">
        <v>141</v>
      </c>
      <c r="Z117" s="214"/>
      <c r="AA117" s="214"/>
      <c r="AB117" s="214"/>
      <c r="AC117" s="214"/>
      <c r="AD117" s="214"/>
      <c r="AE117" s="214"/>
      <c r="AF117" s="214"/>
      <c r="AG117" s="214" t="s">
        <v>142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22.5" outlineLevel="2" x14ac:dyDescent="0.2">
      <c r="A118" s="221"/>
      <c r="B118" s="222"/>
      <c r="C118" s="263" t="s">
        <v>277</v>
      </c>
      <c r="D118" s="248"/>
      <c r="E118" s="248"/>
      <c r="F118" s="248"/>
      <c r="G118" s="248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4"/>
      <c r="AA118" s="214"/>
      <c r="AB118" s="214"/>
      <c r="AC118" s="214"/>
      <c r="AD118" s="214"/>
      <c r="AE118" s="214"/>
      <c r="AF118" s="214"/>
      <c r="AG118" s="214" t="s">
        <v>144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49" t="str">
        <f>C118</f>
        <v>svislé nebo šikmé (odkloněné), půdorysně přímé nebo zalomené, stěn základových pasů ve volných nebo zapažených jámách, rýhách, šachtách, včetně případných vzpěr,</v>
      </c>
      <c r="BB118" s="214"/>
      <c r="BC118" s="214"/>
      <c r="BD118" s="214"/>
      <c r="BE118" s="214"/>
      <c r="BF118" s="214"/>
      <c r="BG118" s="214"/>
      <c r="BH118" s="214"/>
    </row>
    <row r="119" spans="1:60" ht="22.5" outlineLevel="2" x14ac:dyDescent="0.2">
      <c r="A119" s="221"/>
      <c r="B119" s="222"/>
      <c r="C119" s="264" t="s">
        <v>278</v>
      </c>
      <c r="D119" s="227"/>
      <c r="E119" s="228">
        <v>11.879</v>
      </c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4"/>
      <c r="AA119" s="214"/>
      <c r="AB119" s="214"/>
      <c r="AC119" s="214"/>
      <c r="AD119" s="214"/>
      <c r="AE119" s="214"/>
      <c r="AF119" s="214"/>
      <c r="AG119" s="214" t="s">
        <v>146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3" x14ac:dyDescent="0.2">
      <c r="A120" s="221"/>
      <c r="B120" s="222"/>
      <c r="C120" s="264" t="s">
        <v>279</v>
      </c>
      <c r="D120" s="227"/>
      <c r="E120" s="228">
        <v>3.36</v>
      </c>
      <c r="F120" s="225"/>
      <c r="G120" s="22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4"/>
      <c r="AA120" s="214"/>
      <c r="AB120" s="214"/>
      <c r="AC120" s="214"/>
      <c r="AD120" s="214"/>
      <c r="AE120" s="214"/>
      <c r="AF120" s="214"/>
      <c r="AG120" s="214" t="s">
        <v>146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3" x14ac:dyDescent="0.2">
      <c r="A121" s="221"/>
      <c r="B121" s="222"/>
      <c r="C121" s="264" t="s">
        <v>280</v>
      </c>
      <c r="D121" s="227"/>
      <c r="E121" s="228">
        <v>6.72</v>
      </c>
      <c r="F121" s="225"/>
      <c r="G121" s="225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4"/>
      <c r="AA121" s="214"/>
      <c r="AB121" s="214"/>
      <c r="AC121" s="214"/>
      <c r="AD121" s="214"/>
      <c r="AE121" s="214"/>
      <c r="AF121" s="214"/>
      <c r="AG121" s="214" t="s">
        <v>146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3" x14ac:dyDescent="0.2">
      <c r="A122" s="221"/>
      <c r="B122" s="222"/>
      <c r="C122" s="264" t="s">
        <v>281</v>
      </c>
      <c r="D122" s="227"/>
      <c r="E122" s="228">
        <v>39.217300000000002</v>
      </c>
      <c r="F122" s="225"/>
      <c r="G122" s="225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4"/>
      <c r="AA122" s="214"/>
      <c r="AB122" s="214"/>
      <c r="AC122" s="214"/>
      <c r="AD122" s="214"/>
      <c r="AE122" s="214"/>
      <c r="AF122" s="214"/>
      <c r="AG122" s="214" t="s">
        <v>146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3" x14ac:dyDescent="0.2">
      <c r="A123" s="221"/>
      <c r="B123" s="222"/>
      <c r="C123" s="264" t="s">
        <v>282</v>
      </c>
      <c r="D123" s="227"/>
      <c r="E123" s="228">
        <v>35.575099999999999</v>
      </c>
      <c r="F123" s="225"/>
      <c r="G123" s="225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4"/>
      <c r="AA123" s="214"/>
      <c r="AB123" s="214"/>
      <c r="AC123" s="214"/>
      <c r="AD123" s="214"/>
      <c r="AE123" s="214"/>
      <c r="AF123" s="214"/>
      <c r="AG123" s="214" t="s">
        <v>146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41">
        <v>27</v>
      </c>
      <c r="B124" s="242" t="s">
        <v>283</v>
      </c>
      <c r="C124" s="262" t="s">
        <v>284</v>
      </c>
      <c r="D124" s="243" t="s">
        <v>194</v>
      </c>
      <c r="E124" s="244">
        <v>96.751400000000004</v>
      </c>
      <c r="F124" s="245"/>
      <c r="G124" s="246">
        <f>ROUND(E124*F124,2)</f>
        <v>0</v>
      </c>
      <c r="H124" s="245"/>
      <c r="I124" s="246">
        <f>ROUND(E124*H124,2)</f>
        <v>0</v>
      </c>
      <c r="J124" s="245"/>
      <c r="K124" s="246">
        <f>ROUND(E124*J124,2)</f>
        <v>0</v>
      </c>
      <c r="L124" s="246">
        <v>21</v>
      </c>
      <c r="M124" s="246">
        <f>G124*(1+L124/100)</f>
        <v>0</v>
      </c>
      <c r="N124" s="244">
        <v>0</v>
      </c>
      <c r="O124" s="244">
        <f>ROUND(E124*N124,2)</f>
        <v>0</v>
      </c>
      <c r="P124" s="244">
        <v>0</v>
      </c>
      <c r="Q124" s="244">
        <f>ROUND(E124*P124,2)</f>
        <v>0</v>
      </c>
      <c r="R124" s="246" t="s">
        <v>237</v>
      </c>
      <c r="S124" s="246" t="s">
        <v>139</v>
      </c>
      <c r="T124" s="247" t="s">
        <v>139</v>
      </c>
      <c r="U124" s="225">
        <v>0.32</v>
      </c>
      <c r="V124" s="225">
        <f>ROUND(E124*U124,2)</f>
        <v>30.96</v>
      </c>
      <c r="W124" s="225"/>
      <c r="X124" s="225" t="s">
        <v>140</v>
      </c>
      <c r="Y124" s="225" t="s">
        <v>141</v>
      </c>
      <c r="Z124" s="214"/>
      <c r="AA124" s="214"/>
      <c r="AB124" s="214"/>
      <c r="AC124" s="214"/>
      <c r="AD124" s="214"/>
      <c r="AE124" s="214"/>
      <c r="AF124" s="214"/>
      <c r="AG124" s="214" t="s">
        <v>142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2" x14ac:dyDescent="0.2">
      <c r="A125" s="221"/>
      <c r="B125" s="222"/>
      <c r="C125" s="263" t="s">
        <v>277</v>
      </c>
      <c r="D125" s="248"/>
      <c r="E125" s="248"/>
      <c r="F125" s="248"/>
      <c r="G125" s="248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4"/>
      <c r="AA125" s="214"/>
      <c r="AB125" s="214"/>
      <c r="AC125" s="214"/>
      <c r="AD125" s="214"/>
      <c r="AE125" s="214"/>
      <c r="AF125" s="214"/>
      <c r="AG125" s="214" t="s">
        <v>144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49" t="str">
        <f>C125</f>
        <v>svislé nebo šikmé (odkloněné), půdorysně přímé nebo zalomené, stěn základových pasů ve volných nebo zapažených jámách, rýhách, šachtách, včetně případných vzpěr,</v>
      </c>
      <c r="BB125" s="214"/>
      <c r="BC125" s="214"/>
      <c r="BD125" s="214"/>
      <c r="BE125" s="214"/>
      <c r="BF125" s="214"/>
      <c r="BG125" s="214"/>
      <c r="BH125" s="214"/>
    </row>
    <row r="126" spans="1:60" outlineLevel="2" x14ac:dyDescent="0.2">
      <c r="A126" s="221"/>
      <c r="B126" s="222"/>
      <c r="C126" s="266" t="s">
        <v>285</v>
      </c>
      <c r="D126" s="257"/>
      <c r="E126" s="257"/>
      <c r="F126" s="257"/>
      <c r="G126" s="257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4"/>
      <c r="AA126" s="214"/>
      <c r="AB126" s="214"/>
      <c r="AC126" s="214"/>
      <c r="AD126" s="214"/>
      <c r="AE126" s="214"/>
      <c r="AF126" s="214"/>
      <c r="AG126" s="214" t="s">
        <v>186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">
      <c r="A127" s="221"/>
      <c r="B127" s="222"/>
      <c r="C127" s="264" t="s">
        <v>286</v>
      </c>
      <c r="D127" s="227"/>
      <c r="E127" s="228">
        <v>96.751400000000004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4"/>
      <c r="AA127" s="214"/>
      <c r="AB127" s="214"/>
      <c r="AC127" s="214"/>
      <c r="AD127" s="214"/>
      <c r="AE127" s="214"/>
      <c r="AF127" s="214"/>
      <c r="AG127" s="214" t="s">
        <v>146</v>
      </c>
      <c r="AH127" s="214">
        <v>5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41">
        <v>28</v>
      </c>
      <c r="B128" s="242" t="s">
        <v>287</v>
      </c>
      <c r="C128" s="262" t="s">
        <v>288</v>
      </c>
      <c r="D128" s="243" t="s">
        <v>247</v>
      </c>
      <c r="E128" s="244">
        <v>1.7659999999999999E-2</v>
      </c>
      <c r="F128" s="245"/>
      <c r="G128" s="246">
        <f>ROUND(E128*F128,2)</f>
        <v>0</v>
      </c>
      <c r="H128" s="245"/>
      <c r="I128" s="246">
        <f>ROUND(E128*H128,2)</f>
        <v>0</v>
      </c>
      <c r="J128" s="245"/>
      <c r="K128" s="246">
        <f>ROUND(E128*J128,2)</f>
        <v>0</v>
      </c>
      <c r="L128" s="246">
        <v>21</v>
      </c>
      <c r="M128" s="246">
        <f>G128*(1+L128/100)</f>
        <v>0</v>
      </c>
      <c r="N128" s="244">
        <v>1.0249299999999999</v>
      </c>
      <c r="O128" s="244">
        <f>ROUND(E128*N128,2)</f>
        <v>0.02</v>
      </c>
      <c r="P128" s="244">
        <v>0</v>
      </c>
      <c r="Q128" s="244">
        <f>ROUND(E128*P128,2)</f>
        <v>0</v>
      </c>
      <c r="R128" s="246" t="s">
        <v>289</v>
      </c>
      <c r="S128" s="246" t="s">
        <v>139</v>
      </c>
      <c r="T128" s="247" t="s">
        <v>139</v>
      </c>
      <c r="U128" s="225">
        <v>23.530999999999999</v>
      </c>
      <c r="V128" s="225">
        <f>ROUND(E128*U128,2)</f>
        <v>0.42</v>
      </c>
      <c r="W128" s="225"/>
      <c r="X128" s="225" t="s">
        <v>140</v>
      </c>
      <c r="Y128" s="225" t="s">
        <v>141</v>
      </c>
      <c r="Z128" s="214"/>
      <c r="AA128" s="214"/>
      <c r="AB128" s="214"/>
      <c r="AC128" s="214"/>
      <c r="AD128" s="214"/>
      <c r="AE128" s="214"/>
      <c r="AF128" s="214"/>
      <c r="AG128" s="214" t="s">
        <v>142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2" x14ac:dyDescent="0.2">
      <c r="A129" s="221"/>
      <c r="B129" s="222"/>
      <c r="C129" s="264" t="s">
        <v>290</v>
      </c>
      <c r="D129" s="227"/>
      <c r="E129" s="228"/>
      <c r="F129" s="225"/>
      <c r="G129" s="225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4"/>
      <c r="AA129" s="214"/>
      <c r="AB129" s="214"/>
      <c r="AC129" s="214"/>
      <c r="AD129" s="214"/>
      <c r="AE129" s="214"/>
      <c r="AF129" s="214"/>
      <c r="AG129" s="214" t="s">
        <v>146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3" x14ac:dyDescent="0.2">
      <c r="A130" s="221"/>
      <c r="B130" s="222"/>
      <c r="C130" s="264" t="s">
        <v>291</v>
      </c>
      <c r="D130" s="227"/>
      <c r="E130" s="228">
        <v>1.7659999999999999E-2</v>
      </c>
      <c r="F130" s="225"/>
      <c r="G130" s="225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4"/>
      <c r="AA130" s="214"/>
      <c r="AB130" s="214"/>
      <c r="AC130" s="214"/>
      <c r="AD130" s="214"/>
      <c r="AE130" s="214"/>
      <c r="AF130" s="214"/>
      <c r="AG130" s="214" t="s">
        <v>146</v>
      </c>
      <c r="AH130" s="214">
        <v>5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x14ac:dyDescent="0.2">
      <c r="A131" s="234" t="s">
        <v>133</v>
      </c>
      <c r="B131" s="235" t="s">
        <v>77</v>
      </c>
      <c r="C131" s="261" t="s">
        <v>78</v>
      </c>
      <c r="D131" s="236"/>
      <c r="E131" s="237"/>
      <c r="F131" s="238"/>
      <c r="G131" s="238">
        <f>SUMIF(AG132:AG156,"&lt;&gt;NOR",G132:G156)</f>
        <v>0</v>
      </c>
      <c r="H131" s="238"/>
      <c r="I131" s="238">
        <f>SUM(I132:I156)</f>
        <v>0</v>
      </c>
      <c r="J131" s="238"/>
      <c r="K131" s="238">
        <f>SUM(K132:K156)</f>
        <v>0</v>
      </c>
      <c r="L131" s="238"/>
      <c r="M131" s="238">
        <f>SUM(M132:M156)</f>
        <v>0</v>
      </c>
      <c r="N131" s="237"/>
      <c r="O131" s="237">
        <f>SUM(O132:O156)</f>
        <v>56.440000000000005</v>
      </c>
      <c r="P131" s="237"/>
      <c r="Q131" s="237">
        <f>SUM(Q132:Q156)</f>
        <v>0</v>
      </c>
      <c r="R131" s="238"/>
      <c r="S131" s="238"/>
      <c r="T131" s="239"/>
      <c r="U131" s="233"/>
      <c r="V131" s="233">
        <f>SUM(V132:V156)</f>
        <v>264.06</v>
      </c>
      <c r="W131" s="233"/>
      <c r="X131" s="233"/>
      <c r="Y131" s="233"/>
      <c r="AG131" t="s">
        <v>134</v>
      </c>
    </row>
    <row r="132" spans="1:60" outlineLevel="1" x14ac:dyDescent="0.2">
      <c r="A132" s="241">
        <v>29</v>
      </c>
      <c r="B132" s="242" t="s">
        <v>292</v>
      </c>
      <c r="C132" s="262" t="s">
        <v>293</v>
      </c>
      <c r="D132" s="243" t="s">
        <v>194</v>
      </c>
      <c r="E132" s="244">
        <v>26</v>
      </c>
      <c r="F132" s="245"/>
      <c r="G132" s="246">
        <f>ROUND(E132*F132,2)</f>
        <v>0</v>
      </c>
      <c r="H132" s="245"/>
      <c r="I132" s="246">
        <f>ROUND(E132*H132,2)</f>
        <v>0</v>
      </c>
      <c r="J132" s="245"/>
      <c r="K132" s="246">
        <f>ROUND(E132*J132,2)</f>
        <v>0</v>
      </c>
      <c r="L132" s="246">
        <v>21</v>
      </c>
      <c r="M132" s="246">
        <f>G132*(1+L132/100)</f>
        <v>0</v>
      </c>
      <c r="N132" s="244">
        <v>0.37564999999999998</v>
      </c>
      <c r="O132" s="244">
        <f>ROUND(E132*N132,2)</f>
        <v>9.77</v>
      </c>
      <c r="P132" s="244">
        <v>0</v>
      </c>
      <c r="Q132" s="244">
        <f>ROUND(E132*P132,2)</f>
        <v>0</v>
      </c>
      <c r="R132" s="246" t="s">
        <v>237</v>
      </c>
      <c r="S132" s="246" t="s">
        <v>139</v>
      </c>
      <c r="T132" s="247" t="s">
        <v>139</v>
      </c>
      <c r="U132" s="225">
        <v>0.59599999999999997</v>
      </c>
      <c r="V132" s="225">
        <f>ROUND(E132*U132,2)</f>
        <v>15.5</v>
      </c>
      <c r="W132" s="225"/>
      <c r="X132" s="225" t="s">
        <v>140</v>
      </c>
      <c r="Y132" s="225" t="s">
        <v>141</v>
      </c>
      <c r="Z132" s="214"/>
      <c r="AA132" s="214"/>
      <c r="AB132" s="214"/>
      <c r="AC132" s="214"/>
      <c r="AD132" s="214"/>
      <c r="AE132" s="214"/>
      <c r="AF132" s="214"/>
      <c r="AG132" s="214" t="s">
        <v>142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21"/>
      <c r="B133" s="222"/>
      <c r="C133" s="263" t="s">
        <v>294</v>
      </c>
      <c r="D133" s="248"/>
      <c r="E133" s="248"/>
      <c r="F133" s="248"/>
      <c r="G133" s="248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4"/>
      <c r="AA133" s="214"/>
      <c r="AB133" s="214"/>
      <c r="AC133" s="214"/>
      <c r="AD133" s="214"/>
      <c r="AE133" s="214"/>
      <c r="AF133" s="214"/>
      <c r="AG133" s="214" t="s">
        <v>144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2" x14ac:dyDescent="0.2">
      <c r="A134" s="221"/>
      <c r="B134" s="222"/>
      <c r="C134" s="264" t="s">
        <v>295</v>
      </c>
      <c r="D134" s="227"/>
      <c r="E134" s="228">
        <v>26</v>
      </c>
      <c r="F134" s="225"/>
      <c r="G134" s="225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4"/>
      <c r="AA134" s="214"/>
      <c r="AB134" s="214"/>
      <c r="AC134" s="214"/>
      <c r="AD134" s="214"/>
      <c r="AE134" s="214"/>
      <c r="AF134" s="214"/>
      <c r="AG134" s="214" t="s">
        <v>146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2.5" outlineLevel="1" x14ac:dyDescent="0.2">
      <c r="A135" s="241">
        <v>30</v>
      </c>
      <c r="B135" s="242" t="s">
        <v>296</v>
      </c>
      <c r="C135" s="262" t="s">
        <v>297</v>
      </c>
      <c r="D135" s="243" t="s">
        <v>137</v>
      </c>
      <c r="E135" s="244">
        <v>13.9026</v>
      </c>
      <c r="F135" s="245"/>
      <c r="G135" s="246">
        <f>ROUND(E135*F135,2)</f>
        <v>0</v>
      </c>
      <c r="H135" s="245"/>
      <c r="I135" s="246">
        <f>ROUND(E135*H135,2)</f>
        <v>0</v>
      </c>
      <c r="J135" s="245"/>
      <c r="K135" s="246">
        <f>ROUND(E135*J135,2)</f>
        <v>0</v>
      </c>
      <c r="L135" s="246">
        <v>21</v>
      </c>
      <c r="M135" s="246">
        <f>G135*(1+L135/100)</f>
        <v>0</v>
      </c>
      <c r="N135" s="244">
        <v>2.5301300000000002</v>
      </c>
      <c r="O135" s="244">
        <f>ROUND(E135*N135,2)</f>
        <v>35.18</v>
      </c>
      <c r="P135" s="244">
        <v>0</v>
      </c>
      <c r="Q135" s="244">
        <f>ROUND(E135*P135,2)</f>
        <v>0</v>
      </c>
      <c r="R135" s="246" t="s">
        <v>237</v>
      </c>
      <c r="S135" s="246" t="s">
        <v>139</v>
      </c>
      <c r="T135" s="247" t="s">
        <v>139</v>
      </c>
      <c r="U135" s="225">
        <v>1.212</v>
      </c>
      <c r="V135" s="225">
        <f>ROUND(E135*U135,2)</f>
        <v>16.850000000000001</v>
      </c>
      <c r="W135" s="225"/>
      <c r="X135" s="225" t="s">
        <v>140</v>
      </c>
      <c r="Y135" s="225" t="s">
        <v>141</v>
      </c>
      <c r="Z135" s="214"/>
      <c r="AA135" s="214"/>
      <c r="AB135" s="214"/>
      <c r="AC135" s="214"/>
      <c r="AD135" s="214"/>
      <c r="AE135" s="214"/>
      <c r="AF135" s="214"/>
      <c r="AG135" s="214" t="s">
        <v>142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2" x14ac:dyDescent="0.2">
      <c r="A136" s="221"/>
      <c r="B136" s="222"/>
      <c r="C136" s="263" t="s">
        <v>298</v>
      </c>
      <c r="D136" s="248"/>
      <c r="E136" s="248"/>
      <c r="F136" s="248"/>
      <c r="G136" s="248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4"/>
      <c r="AA136" s="214"/>
      <c r="AB136" s="214"/>
      <c r="AC136" s="214"/>
      <c r="AD136" s="214"/>
      <c r="AE136" s="214"/>
      <c r="AF136" s="214"/>
      <c r="AG136" s="214" t="s">
        <v>144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49" t="str">
        <f>C136</f>
        <v>nosných, výplňových, obkladových, půdních, štítových, poprsních apod. (bez výztuže), s pomocným lešením o výšce podlahy do 1900 mm a pro zatížení 1,5 kPa,</v>
      </c>
      <c r="BB136" s="214"/>
      <c r="BC136" s="214"/>
      <c r="BD136" s="214"/>
      <c r="BE136" s="214"/>
      <c r="BF136" s="214"/>
      <c r="BG136" s="214"/>
      <c r="BH136" s="214"/>
    </row>
    <row r="137" spans="1:60" outlineLevel="2" x14ac:dyDescent="0.2">
      <c r="A137" s="221"/>
      <c r="B137" s="222"/>
      <c r="C137" s="266" t="s">
        <v>299</v>
      </c>
      <c r="D137" s="257"/>
      <c r="E137" s="257"/>
      <c r="F137" s="257"/>
      <c r="G137" s="257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4"/>
      <c r="AA137" s="214"/>
      <c r="AB137" s="214"/>
      <c r="AC137" s="214"/>
      <c r="AD137" s="214"/>
      <c r="AE137" s="214"/>
      <c r="AF137" s="214"/>
      <c r="AG137" s="214" t="s">
        <v>186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2" x14ac:dyDescent="0.2">
      <c r="A138" s="221"/>
      <c r="B138" s="222"/>
      <c r="C138" s="264" t="s">
        <v>300</v>
      </c>
      <c r="D138" s="227"/>
      <c r="E138" s="228">
        <v>3.4424999999999999</v>
      </c>
      <c r="F138" s="225"/>
      <c r="G138" s="225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4"/>
      <c r="AA138" s="214"/>
      <c r="AB138" s="214"/>
      <c r="AC138" s="214"/>
      <c r="AD138" s="214"/>
      <c r="AE138" s="214"/>
      <c r="AF138" s="214"/>
      <c r="AG138" s="214" t="s">
        <v>146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3" x14ac:dyDescent="0.2">
      <c r="A139" s="221"/>
      <c r="B139" s="222"/>
      <c r="C139" s="264" t="s">
        <v>301</v>
      </c>
      <c r="D139" s="227"/>
      <c r="E139" s="228">
        <v>3.0345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4"/>
      <c r="AA139" s="214"/>
      <c r="AB139" s="214"/>
      <c r="AC139" s="214"/>
      <c r="AD139" s="214"/>
      <c r="AE139" s="214"/>
      <c r="AF139" s="214"/>
      <c r="AG139" s="214" t="s">
        <v>146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3" x14ac:dyDescent="0.2">
      <c r="A140" s="221"/>
      <c r="B140" s="222"/>
      <c r="C140" s="264" t="s">
        <v>302</v>
      </c>
      <c r="D140" s="227"/>
      <c r="E140" s="228">
        <v>2.72621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4"/>
      <c r="AA140" s="214"/>
      <c r="AB140" s="214"/>
      <c r="AC140" s="214"/>
      <c r="AD140" s="214"/>
      <c r="AE140" s="214"/>
      <c r="AF140" s="214"/>
      <c r="AG140" s="214" t="s">
        <v>146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3" x14ac:dyDescent="0.2">
      <c r="A141" s="221"/>
      <c r="B141" s="222"/>
      <c r="C141" s="264" t="s">
        <v>303</v>
      </c>
      <c r="D141" s="227"/>
      <c r="E141" s="228">
        <v>2.0095299999999998</v>
      </c>
      <c r="F141" s="225"/>
      <c r="G141" s="22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4"/>
      <c r="AA141" s="214"/>
      <c r="AB141" s="214"/>
      <c r="AC141" s="214"/>
      <c r="AD141" s="214"/>
      <c r="AE141" s="214"/>
      <c r="AF141" s="214"/>
      <c r="AG141" s="214" t="s">
        <v>146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3" x14ac:dyDescent="0.2">
      <c r="A142" s="221"/>
      <c r="B142" s="222"/>
      <c r="C142" s="264" t="s">
        <v>304</v>
      </c>
      <c r="D142" s="227"/>
      <c r="E142" s="228">
        <v>2.68987</v>
      </c>
      <c r="F142" s="225"/>
      <c r="G142" s="22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4"/>
      <c r="AA142" s="214"/>
      <c r="AB142" s="214"/>
      <c r="AC142" s="214"/>
      <c r="AD142" s="214"/>
      <c r="AE142" s="214"/>
      <c r="AF142" s="214"/>
      <c r="AG142" s="214" t="s">
        <v>146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22.5" outlineLevel="1" x14ac:dyDescent="0.2">
      <c r="A143" s="241">
        <v>31</v>
      </c>
      <c r="B143" s="242" t="s">
        <v>305</v>
      </c>
      <c r="C143" s="262" t="s">
        <v>306</v>
      </c>
      <c r="D143" s="243" t="s">
        <v>194</v>
      </c>
      <c r="E143" s="244">
        <v>179.9144</v>
      </c>
      <c r="F143" s="245"/>
      <c r="G143" s="246">
        <f>ROUND(E143*F143,2)</f>
        <v>0</v>
      </c>
      <c r="H143" s="245"/>
      <c r="I143" s="246">
        <f>ROUND(E143*H143,2)</f>
        <v>0</v>
      </c>
      <c r="J143" s="245"/>
      <c r="K143" s="246">
        <f>ROUND(E143*J143,2)</f>
        <v>0</v>
      </c>
      <c r="L143" s="246">
        <v>21</v>
      </c>
      <c r="M143" s="246">
        <f>G143*(1+L143/100)</f>
        <v>0</v>
      </c>
      <c r="N143" s="244">
        <v>6.0310000000000002E-2</v>
      </c>
      <c r="O143" s="244">
        <f>ROUND(E143*N143,2)</f>
        <v>10.85</v>
      </c>
      <c r="P143" s="244">
        <v>0</v>
      </c>
      <c r="Q143" s="244">
        <f>ROUND(E143*P143,2)</f>
        <v>0</v>
      </c>
      <c r="R143" s="246" t="s">
        <v>237</v>
      </c>
      <c r="S143" s="246" t="s">
        <v>139</v>
      </c>
      <c r="T143" s="247" t="s">
        <v>139</v>
      </c>
      <c r="U143" s="225">
        <v>0.85</v>
      </c>
      <c r="V143" s="225">
        <f>ROUND(E143*U143,2)</f>
        <v>152.93</v>
      </c>
      <c r="W143" s="225"/>
      <c r="X143" s="225" t="s">
        <v>140</v>
      </c>
      <c r="Y143" s="225" t="s">
        <v>141</v>
      </c>
      <c r="Z143" s="214"/>
      <c r="AA143" s="214"/>
      <c r="AB143" s="214"/>
      <c r="AC143" s="214"/>
      <c r="AD143" s="214"/>
      <c r="AE143" s="214"/>
      <c r="AF143" s="214"/>
      <c r="AG143" s="214" t="s">
        <v>142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2.5" outlineLevel="2" x14ac:dyDescent="0.2">
      <c r="A144" s="221"/>
      <c r="B144" s="222"/>
      <c r="C144" s="263" t="s">
        <v>307</v>
      </c>
      <c r="D144" s="248"/>
      <c r="E144" s="248"/>
      <c r="F144" s="248"/>
      <c r="G144" s="248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4"/>
      <c r="AA144" s="214"/>
      <c r="AB144" s="214"/>
      <c r="AC144" s="214"/>
      <c r="AD144" s="214"/>
      <c r="AE144" s="214"/>
      <c r="AF144" s="214"/>
      <c r="AG144" s="214" t="s">
        <v>144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49" t="str">
        <f>C144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44" s="214"/>
      <c r="BC144" s="214"/>
      <c r="BD144" s="214"/>
      <c r="BE144" s="214"/>
      <c r="BF144" s="214"/>
      <c r="BG144" s="214"/>
      <c r="BH144" s="214"/>
    </row>
    <row r="145" spans="1:60" outlineLevel="2" x14ac:dyDescent="0.2">
      <c r="A145" s="221"/>
      <c r="B145" s="222"/>
      <c r="C145" s="264" t="s">
        <v>308</v>
      </c>
      <c r="D145" s="227"/>
      <c r="E145" s="228">
        <v>42.5</v>
      </c>
      <c r="F145" s="225"/>
      <c r="G145" s="225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4"/>
      <c r="AA145" s="214"/>
      <c r="AB145" s="214"/>
      <c r="AC145" s="214"/>
      <c r="AD145" s="214"/>
      <c r="AE145" s="214"/>
      <c r="AF145" s="214"/>
      <c r="AG145" s="214" t="s">
        <v>146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3" x14ac:dyDescent="0.2">
      <c r="A146" s="221"/>
      <c r="B146" s="222"/>
      <c r="C146" s="264" t="s">
        <v>309</v>
      </c>
      <c r="D146" s="227"/>
      <c r="E146" s="228">
        <v>40.46</v>
      </c>
      <c r="F146" s="225"/>
      <c r="G146" s="225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4"/>
      <c r="AA146" s="214"/>
      <c r="AB146" s="214"/>
      <c r="AC146" s="214"/>
      <c r="AD146" s="214"/>
      <c r="AE146" s="214"/>
      <c r="AF146" s="214"/>
      <c r="AG146" s="214" t="s">
        <v>146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3" x14ac:dyDescent="0.2">
      <c r="A147" s="221"/>
      <c r="B147" s="222"/>
      <c r="C147" s="264" t="s">
        <v>310</v>
      </c>
      <c r="D147" s="227"/>
      <c r="E147" s="228">
        <v>36.490499999999997</v>
      </c>
      <c r="F147" s="225"/>
      <c r="G147" s="22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4"/>
      <c r="AA147" s="214"/>
      <c r="AB147" s="214"/>
      <c r="AC147" s="214"/>
      <c r="AD147" s="214"/>
      <c r="AE147" s="214"/>
      <c r="AF147" s="214"/>
      <c r="AG147" s="214" t="s">
        <v>146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22.5" outlineLevel="3" x14ac:dyDescent="0.2">
      <c r="A148" s="221"/>
      <c r="B148" s="222"/>
      <c r="C148" s="264" t="s">
        <v>311</v>
      </c>
      <c r="D148" s="227"/>
      <c r="E148" s="228">
        <v>25.743099999999998</v>
      </c>
      <c r="F148" s="225"/>
      <c r="G148" s="225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4"/>
      <c r="AA148" s="214"/>
      <c r="AB148" s="214"/>
      <c r="AC148" s="214"/>
      <c r="AD148" s="214"/>
      <c r="AE148" s="214"/>
      <c r="AF148" s="214"/>
      <c r="AG148" s="214" t="s">
        <v>146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22.5" outlineLevel="3" x14ac:dyDescent="0.2">
      <c r="A149" s="221"/>
      <c r="B149" s="222"/>
      <c r="C149" s="264" t="s">
        <v>312</v>
      </c>
      <c r="D149" s="227"/>
      <c r="E149" s="228">
        <v>34.720799999999997</v>
      </c>
      <c r="F149" s="225"/>
      <c r="G149" s="22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4"/>
      <c r="AA149" s="214"/>
      <c r="AB149" s="214"/>
      <c r="AC149" s="214"/>
      <c r="AD149" s="214"/>
      <c r="AE149" s="214"/>
      <c r="AF149" s="214"/>
      <c r="AG149" s="214" t="s">
        <v>146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22.5" outlineLevel="1" x14ac:dyDescent="0.2">
      <c r="A150" s="241">
        <v>32</v>
      </c>
      <c r="B150" s="242" t="s">
        <v>313</v>
      </c>
      <c r="C150" s="262" t="s">
        <v>314</v>
      </c>
      <c r="D150" s="243" t="s">
        <v>194</v>
      </c>
      <c r="E150" s="244">
        <v>179.9144</v>
      </c>
      <c r="F150" s="245"/>
      <c r="G150" s="246">
        <f>ROUND(E150*F150,2)</f>
        <v>0</v>
      </c>
      <c r="H150" s="245"/>
      <c r="I150" s="246">
        <f>ROUND(E150*H150,2)</f>
        <v>0</v>
      </c>
      <c r="J150" s="245"/>
      <c r="K150" s="246">
        <f>ROUND(E150*J150,2)</f>
        <v>0</v>
      </c>
      <c r="L150" s="246">
        <v>21</v>
      </c>
      <c r="M150" s="246">
        <f>G150*(1+L150/100)</f>
        <v>0</v>
      </c>
      <c r="N150" s="244">
        <v>0</v>
      </c>
      <c r="O150" s="244">
        <f>ROUND(E150*N150,2)</f>
        <v>0</v>
      </c>
      <c r="P150" s="244">
        <v>0</v>
      </c>
      <c r="Q150" s="244">
        <f>ROUND(E150*P150,2)</f>
        <v>0</v>
      </c>
      <c r="R150" s="246" t="s">
        <v>237</v>
      </c>
      <c r="S150" s="246" t="s">
        <v>139</v>
      </c>
      <c r="T150" s="247" t="s">
        <v>139</v>
      </c>
      <c r="U150" s="225">
        <v>0.35</v>
      </c>
      <c r="V150" s="225">
        <f>ROUND(E150*U150,2)</f>
        <v>62.97</v>
      </c>
      <c r="W150" s="225"/>
      <c r="X150" s="225" t="s">
        <v>140</v>
      </c>
      <c r="Y150" s="225" t="s">
        <v>141</v>
      </c>
      <c r="Z150" s="214"/>
      <c r="AA150" s="214"/>
      <c r="AB150" s="214"/>
      <c r="AC150" s="214"/>
      <c r="AD150" s="214"/>
      <c r="AE150" s="214"/>
      <c r="AF150" s="214"/>
      <c r="AG150" s="214" t="s">
        <v>142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ht="22.5" outlineLevel="2" x14ac:dyDescent="0.2">
      <c r="A151" s="221"/>
      <c r="B151" s="222"/>
      <c r="C151" s="263" t="s">
        <v>307</v>
      </c>
      <c r="D151" s="248"/>
      <c r="E151" s="248"/>
      <c r="F151" s="248"/>
      <c r="G151" s="248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4"/>
      <c r="AA151" s="214"/>
      <c r="AB151" s="214"/>
      <c r="AC151" s="214"/>
      <c r="AD151" s="214"/>
      <c r="AE151" s="214"/>
      <c r="AF151" s="214"/>
      <c r="AG151" s="214" t="s">
        <v>144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49" t="str">
        <f>C151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51" s="214"/>
      <c r="BC151" s="214"/>
      <c r="BD151" s="214"/>
      <c r="BE151" s="214"/>
      <c r="BF151" s="214"/>
      <c r="BG151" s="214"/>
      <c r="BH151" s="214"/>
    </row>
    <row r="152" spans="1:60" outlineLevel="2" x14ac:dyDescent="0.2">
      <c r="A152" s="221"/>
      <c r="B152" s="222"/>
      <c r="C152" s="264" t="s">
        <v>315</v>
      </c>
      <c r="D152" s="227"/>
      <c r="E152" s="228">
        <v>179.9144</v>
      </c>
      <c r="F152" s="225"/>
      <c r="G152" s="225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4"/>
      <c r="AA152" s="214"/>
      <c r="AB152" s="214"/>
      <c r="AC152" s="214"/>
      <c r="AD152" s="214"/>
      <c r="AE152" s="214"/>
      <c r="AF152" s="214"/>
      <c r="AG152" s="214" t="s">
        <v>146</v>
      </c>
      <c r="AH152" s="214">
        <v>5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41">
        <v>33</v>
      </c>
      <c r="B153" s="242" t="s">
        <v>316</v>
      </c>
      <c r="C153" s="262" t="s">
        <v>317</v>
      </c>
      <c r="D153" s="243" t="s">
        <v>247</v>
      </c>
      <c r="E153" s="244">
        <v>0.62561999999999995</v>
      </c>
      <c r="F153" s="245"/>
      <c r="G153" s="246">
        <f>ROUND(E153*F153,2)</f>
        <v>0</v>
      </c>
      <c r="H153" s="245"/>
      <c r="I153" s="246">
        <f>ROUND(E153*H153,2)</f>
        <v>0</v>
      </c>
      <c r="J153" s="245"/>
      <c r="K153" s="246">
        <f>ROUND(E153*J153,2)</f>
        <v>0</v>
      </c>
      <c r="L153" s="246">
        <v>21</v>
      </c>
      <c r="M153" s="246">
        <f>G153*(1+L153/100)</f>
        <v>0</v>
      </c>
      <c r="N153" s="244">
        <v>1.0210999999999999</v>
      </c>
      <c r="O153" s="244">
        <f>ROUND(E153*N153,2)</f>
        <v>0.64</v>
      </c>
      <c r="P153" s="244">
        <v>0</v>
      </c>
      <c r="Q153" s="244">
        <f>ROUND(E153*P153,2)</f>
        <v>0</v>
      </c>
      <c r="R153" s="246" t="s">
        <v>237</v>
      </c>
      <c r="S153" s="246" t="s">
        <v>139</v>
      </c>
      <c r="T153" s="247" t="s">
        <v>139</v>
      </c>
      <c r="U153" s="225">
        <v>25.271000000000001</v>
      </c>
      <c r="V153" s="225">
        <f>ROUND(E153*U153,2)</f>
        <v>15.81</v>
      </c>
      <c r="W153" s="225"/>
      <c r="X153" s="225" t="s">
        <v>140</v>
      </c>
      <c r="Y153" s="225" t="s">
        <v>141</v>
      </c>
      <c r="Z153" s="214"/>
      <c r="AA153" s="214"/>
      <c r="AB153" s="214"/>
      <c r="AC153" s="214"/>
      <c r="AD153" s="214"/>
      <c r="AE153" s="214"/>
      <c r="AF153" s="214"/>
      <c r="AG153" s="214" t="s">
        <v>142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2" x14ac:dyDescent="0.2">
      <c r="A154" s="221"/>
      <c r="B154" s="222"/>
      <c r="C154" s="263" t="s">
        <v>248</v>
      </c>
      <c r="D154" s="248"/>
      <c r="E154" s="248"/>
      <c r="F154" s="248"/>
      <c r="G154" s="248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4"/>
      <c r="AA154" s="214"/>
      <c r="AB154" s="214"/>
      <c r="AC154" s="214"/>
      <c r="AD154" s="214"/>
      <c r="AE154" s="214"/>
      <c r="AF154" s="214"/>
      <c r="AG154" s="214" t="s">
        <v>144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2" x14ac:dyDescent="0.2">
      <c r="A155" s="221"/>
      <c r="B155" s="222"/>
      <c r="C155" s="264" t="s">
        <v>318</v>
      </c>
      <c r="D155" s="227"/>
      <c r="E155" s="228"/>
      <c r="F155" s="225"/>
      <c r="G155" s="22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4"/>
      <c r="AA155" s="214"/>
      <c r="AB155" s="214"/>
      <c r="AC155" s="214"/>
      <c r="AD155" s="214"/>
      <c r="AE155" s="214"/>
      <c r="AF155" s="214"/>
      <c r="AG155" s="214" t="s">
        <v>146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3" x14ac:dyDescent="0.2">
      <c r="A156" s="221"/>
      <c r="B156" s="222"/>
      <c r="C156" s="264" t="s">
        <v>319</v>
      </c>
      <c r="D156" s="227"/>
      <c r="E156" s="228">
        <v>0.62561999999999995</v>
      </c>
      <c r="F156" s="225"/>
      <c r="G156" s="225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4"/>
      <c r="AA156" s="214"/>
      <c r="AB156" s="214"/>
      <c r="AC156" s="214"/>
      <c r="AD156" s="214"/>
      <c r="AE156" s="214"/>
      <c r="AF156" s="214"/>
      <c r="AG156" s="214" t="s">
        <v>146</v>
      </c>
      <c r="AH156" s="214">
        <v>5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x14ac:dyDescent="0.2">
      <c r="A157" s="234" t="s">
        <v>133</v>
      </c>
      <c r="B157" s="235" t="s">
        <v>79</v>
      </c>
      <c r="C157" s="261" t="s">
        <v>80</v>
      </c>
      <c r="D157" s="236"/>
      <c r="E157" s="237"/>
      <c r="F157" s="238"/>
      <c r="G157" s="238">
        <f>SUMIF(AG158:AG169,"&lt;&gt;NOR",G158:G169)</f>
        <v>0</v>
      </c>
      <c r="H157" s="238"/>
      <c r="I157" s="238">
        <f>SUM(I158:I169)</f>
        <v>0</v>
      </c>
      <c r="J157" s="238"/>
      <c r="K157" s="238">
        <f>SUM(K158:K169)</f>
        <v>0</v>
      </c>
      <c r="L157" s="238"/>
      <c r="M157" s="238">
        <f>SUM(M158:M169)</f>
        <v>0</v>
      </c>
      <c r="N157" s="237"/>
      <c r="O157" s="237">
        <f>SUM(O158:O169)</f>
        <v>22.34</v>
      </c>
      <c r="P157" s="237"/>
      <c r="Q157" s="237">
        <f>SUM(Q158:Q169)</f>
        <v>0</v>
      </c>
      <c r="R157" s="238"/>
      <c r="S157" s="238"/>
      <c r="T157" s="239"/>
      <c r="U157" s="233"/>
      <c r="V157" s="233">
        <f>SUM(V158:V169)</f>
        <v>206.05000000000004</v>
      </c>
      <c r="W157" s="233"/>
      <c r="X157" s="233"/>
      <c r="Y157" s="233"/>
      <c r="AG157" t="s">
        <v>134</v>
      </c>
    </row>
    <row r="158" spans="1:60" ht="22.5" outlineLevel="1" x14ac:dyDescent="0.2">
      <c r="A158" s="241">
        <v>34</v>
      </c>
      <c r="B158" s="242" t="s">
        <v>320</v>
      </c>
      <c r="C158" s="262" t="s">
        <v>321</v>
      </c>
      <c r="D158" s="243" t="s">
        <v>221</v>
      </c>
      <c r="E158" s="244">
        <v>107.117</v>
      </c>
      <c r="F158" s="245"/>
      <c r="G158" s="246">
        <f>ROUND(E158*F158,2)</f>
        <v>0</v>
      </c>
      <c r="H158" s="245"/>
      <c r="I158" s="246">
        <f>ROUND(E158*H158,2)</f>
        <v>0</v>
      </c>
      <c r="J158" s="245"/>
      <c r="K158" s="246">
        <f>ROUND(E158*J158,2)</f>
        <v>0</v>
      </c>
      <c r="L158" s="246">
        <v>21</v>
      </c>
      <c r="M158" s="246">
        <f>G158*(1+L158/100)</f>
        <v>0</v>
      </c>
      <c r="N158" s="244">
        <v>3.4610000000000002E-2</v>
      </c>
      <c r="O158" s="244">
        <f>ROUND(E158*N158,2)</f>
        <v>3.71</v>
      </c>
      <c r="P158" s="244">
        <v>0</v>
      </c>
      <c r="Q158" s="244">
        <f>ROUND(E158*P158,2)</f>
        <v>0</v>
      </c>
      <c r="R158" s="246" t="s">
        <v>237</v>
      </c>
      <c r="S158" s="246" t="s">
        <v>139</v>
      </c>
      <c r="T158" s="247" t="s">
        <v>139</v>
      </c>
      <c r="U158" s="225">
        <v>1.2170000000000001</v>
      </c>
      <c r="V158" s="225">
        <f>ROUND(E158*U158,2)</f>
        <v>130.36000000000001</v>
      </c>
      <c r="W158" s="225"/>
      <c r="X158" s="225" t="s">
        <v>140</v>
      </c>
      <c r="Y158" s="225" t="s">
        <v>141</v>
      </c>
      <c r="Z158" s="214"/>
      <c r="AA158" s="214"/>
      <c r="AB158" s="214"/>
      <c r="AC158" s="214"/>
      <c r="AD158" s="214"/>
      <c r="AE158" s="214"/>
      <c r="AF158" s="214"/>
      <c r="AG158" s="214" t="s">
        <v>142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2" x14ac:dyDescent="0.2">
      <c r="A159" s="221"/>
      <c r="B159" s="222"/>
      <c r="C159" s="263" t="s">
        <v>322</v>
      </c>
      <c r="D159" s="248"/>
      <c r="E159" s="248"/>
      <c r="F159" s="248"/>
      <c r="G159" s="248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4"/>
      <c r="AA159" s="214"/>
      <c r="AB159" s="214"/>
      <c r="AC159" s="214"/>
      <c r="AD159" s="214"/>
      <c r="AE159" s="214"/>
      <c r="AF159" s="214"/>
      <c r="AG159" s="214" t="s">
        <v>144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2" x14ac:dyDescent="0.2">
      <c r="A160" s="221"/>
      <c r="B160" s="222"/>
      <c r="C160" s="264" t="s">
        <v>323</v>
      </c>
      <c r="D160" s="227"/>
      <c r="E160" s="228">
        <v>107.117</v>
      </c>
      <c r="F160" s="225"/>
      <c r="G160" s="225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4"/>
      <c r="AA160" s="214"/>
      <c r="AB160" s="214"/>
      <c r="AC160" s="214"/>
      <c r="AD160" s="214"/>
      <c r="AE160" s="214"/>
      <c r="AF160" s="214"/>
      <c r="AG160" s="214" t="s">
        <v>146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41">
        <v>35</v>
      </c>
      <c r="B161" s="242" t="s">
        <v>324</v>
      </c>
      <c r="C161" s="262" t="s">
        <v>325</v>
      </c>
      <c r="D161" s="243" t="s">
        <v>221</v>
      </c>
      <c r="E161" s="244">
        <v>40.771999999999998</v>
      </c>
      <c r="F161" s="245"/>
      <c r="G161" s="246">
        <f>ROUND(E161*F161,2)</f>
        <v>0</v>
      </c>
      <c r="H161" s="245"/>
      <c r="I161" s="246">
        <f>ROUND(E161*H161,2)</f>
        <v>0</v>
      </c>
      <c r="J161" s="245"/>
      <c r="K161" s="246">
        <f>ROUND(E161*J161,2)</f>
        <v>0</v>
      </c>
      <c r="L161" s="246">
        <v>21</v>
      </c>
      <c r="M161" s="246">
        <f>G161*(1+L161/100)</f>
        <v>0</v>
      </c>
      <c r="N161" s="244">
        <v>0.11369</v>
      </c>
      <c r="O161" s="244">
        <f>ROUND(E161*N161,2)</f>
        <v>4.6399999999999997</v>
      </c>
      <c r="P161" s="244">
        <v>0</v>
      </c>
      <c r="Q161" s="244">
        <f>ROUND(E161*P161,2)</f>
        <v>0</v>
      </c>
      <c r="R161" s="246" t="s">
        <v>237</v>
      </c>
      <c r="S161" s="246" t="s">
        <v>139</v>
      </c>
      <c r="T161" s="247" t="s">
        <v>139</v>
      </c>
      <c r="U161" s="225">
        <v>0.56850000000000001</v>
      </c>
      <c r="V161" s="225">
        <f>ROUND(E161*U161,2)</f>
        <v>23.18</v>
      </c>
      <c r="W161" s="225"/>
      <c r="X161" s="225" t="s">
        <v>140</v>
      </c>
      <c r="Y161" s="225" t="s">
        <v>141</v>
      </c>
      <c r="Z161" s="214"/>
      <c r="AA161" s="214"/>
      <c r="AB161" s="214"/>
      <c r="AC161" s="214"/>
      <c r="AD161" s="214"/>
      <c r="AE161" s="214"/>
      <c r="AF161" s="214"/>
      <c r="AG161" s="214" t="s">
        <v>142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2" x14ac:dyDescent="0.2">
      <c r="A162" s="221"/>
      <c r="B162" s="222"/>
      <c r="C162" s="263" t="s">
        <v>326</v>
      </c>
      <c r="D162" s="248"/>
      <c r="E162" s="248"/>
      <c r="F162" s="248"/>
      <c r="G162" s="248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4"/>
      <c r="AA162" s="214"/>
      <c r="AB162" s="214"/>
      <c r="AC162" s="214"/>
      <c r="AD162" s="214"/>
      <c r="AE162" s="214"/>
      <c r="AF162" s="214"/>
      <c r="AG162" s="214" t="s">
        <v>144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49" t="str">
        <f>C162</f>
        <v>na terén nebo na desku z betonu prostého nebo prokládaného kamenem, bez potěru, se zahlazením povrchu,</v>
      </c>
      <c r="BB162" s="214"/>
      <c r="BC162" s="214"/>
      <c r="BD162" s="214"/>
      <c r="BE162" s="214"/>
      <c r="BF162" s="214"/>
      <c r="BG162" s="214"/>
      <c r="BH162" s="214"/>
    </row>
    <row r="163" spans="1:60" outlineLevel="2" x14ac:dyDescent="0.2">
      <c r="A163" s="221"/>
      <c r="B163" s="222"/>
      <c r="C163" s="264" t="s">
        <v>327</v>
      </c>
      <c r="D163" s="227"/>
      <c r="E163" s="228">
        <v>40.771999999999998</v>
      </c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4"/>
      <c r="AA163" s="214"/>
      <c r="AB163" s="214"/>
      <c r="AC163" s="214"/>
      <c r="AD163" s="214"/>
      <c r="AE163" s="214"/>
      <c r="AF163" s="214"/>
      <c r="AG163" s="214" t="s">
        <v>146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ht="22.5" outlineLevel="1" x14ac:dyDescent="0.2">
      <c r="A164" s="241">
        <v>36</v>
      </c>
      <c r="B164" s="242" t="s">
        <v>328</v>
      </c>
      <c r="C164" s="262" t="s">
        <v>329</v>
      </c>
      <c r="D164" s="243" t="s">
        <v>194</v>
      </c>
      <c r="E164" s="244">
        <v>29.176400000000001</v>
      </c>
      <c r="F164" s="245"/>
      <c r="G164" s="246">
        <f>ROUND(E164*F164,2)</f>
        <v>0</v>
      </c>
      <c r="H164" s="245"/>
      <c r="I164" s="246">
        <f>ROUND(E164*H164,2)</f>
        <v>0</v>
      </c>
      <c r="J164" s="245"/>
      <c r="K164" s="246">
        <f>ROUND(E164*J164,2)</f>
        <v>0</v>
      </c>
      <c r="L164" s="246">
        <v>21</v>
      </c>
      <c r="M164" s="246">
        <f>G164*(1+L164/100)</f>
        <v>0</v>
      </c>
      <c r="N164" s="244">
        <v>1.6930000000000001E-2</v>
      </c>
      <c r="O164" s="244">
        <f>ROUND(E164*N164,2)</f>
        <v>0.49</v>
      </c>
      <c r="P164" s="244">
        <v>0</v>
      </c>
      <c r="Q164" s="244">
        <f>ROUND(E164*P164,2)</f>
        <v>0</v>
      </c>
      <c r="R164" s="246" t="s">
        <v>237</v>
      </c>
      <c r="S164" s="246" t="s">
        <v>139</v>
      </c>
      <c r="T164" s="247" t="s">
        <v>139</v>
      </c>
      <c r="U164" s="225">
        <v>1.5396000000000001</v>
      </c>
      <c r="V164" s="225">
        <f>ROUND(E164*U164,2)</f>
        <v>44.92</v>
      </c>
      <c r="W164" s="225"/>
      <c r="X164" s="225" t="s">
        <v>140</v>
      </c>
      <c r="Y164" s="225" t="s">
        <v>141</v>
      </c>
      <c r="Z164" s="214"/>
      <c r="AA164" s="214"/>
      <c r="AB164" s="214"/>
      <c r="AC164" s="214"/>
      <c r="AD164" s="214"/>
      <c r="AE164" s="214"/>
      <c r="AF164" s="214"/>
      <c r="AG164" s="214" t="s">
        <v>142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2" x14ac:dyDescent="0.2">
      <c r="A165" s="221"/>
      <c r="B165" s="222"/>
      <c r="C165" s="264" t="s">
        <v>330</v>
      </c>
      <c r="D165" s="227"/>
      <c r="E165" s="228">
        <v>29.176400000000001</v>
      </c>
      <c r="F165" s="225"/>
      <c r="G165" s="225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4"/>
      <c r="AA165" s="214"/>
      <c r="AB165" s="214"/>
      <c r="AC165" s="214"/>
      <c r="AD165" s="214"/>
      <c r="AE165" s="214"/>
      <c r="AF165" s="214"/>
      <c r="AG165" s="214" t="s">
        <v>146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2.5" outlineLevel="1" x14ac:dyDescent="0.2">
      <c r="A166" s="250">
        <v>37</v>
      </c>
      <c r="B166" s="251" t="s">
        <v>331</v>
      </c>
      <c r="C166" s="265" t="s">
        <v>332</v>
      </c>
      <c r="D166" s="252" t="s">
        <v>194</v>
      </c>
      <c r="E166" s="253">
        <v>29.176400000000001</v>
      </c>
      <c r="F166" s="254"/>
      <c r="G166" s="255">
        <f>ROUND(E166*F166,2)</f>
        <v>0</v>
      </c>
      <c r="H166" s="254"/>
      <c r="I166" s="255">
        <f>ROUND(E166*H166,2)</f>
        <v>0</v>
      </c>
      <c r="J166" s="254"/>
      <c r="K166" s="255">
        <f>ROUND(E166*J166,2)</f>
        <v>0</v>
      </c>
      <c r="L166" s="255">
        <v>21</v>
      </c>
      <c r="M166" s="255">
        <f>G166*(1+L166/100)</f>
        <v>0</v>
      </c>
      <c r="N166" s="253">
        <v>0</v>
      </c>
      <c r="O166" s="253">
        <f>ROUND(E166*N166,2)</f>
        <v>0</v>
      </c>
      <c r="P166" s="253">
        <v>0</v>
      </c>
      <c r="Q166" s="253">
        <f>ROUND(E166*P166,2)</f>
        <v>0</v>
      </c>
      <c r="R166" s="255" t="s">
        <v>237</v>
      </c>
      <c r="S166" s="255" t="s">
        <v>139</v>
      </c>
      <c r="T166" s="256" t="s">
        <v>139</v>
      </c>
      <c r="U166" s="225">
        <v>0.26</v>
      </c>
      <c r="V166" s="225">
        <f>ROUND(E166*U166,2)</f>
        <v>7.59</v>
      </c>
      <c r="W166" s="225"/>
      <c r="X166" s="225" t="s">
        <v>140</v>
      </c>
      <c r="Y166" s="225" t="s">
        <v>141</v>
      </c>
      <c r="Z166" s="214"/>
      <c r="AA166" s="214"/>
      <c r="AB166" s="214"/>
      <c r="AC166" s="214"/>
      <c r="AD166" s="214"/>
      <c r="AE166" s="214"/>
      <c r="AF166" s="214"/>
      <c r="AG166" s="214" t="s">
        <v>142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41">
        <v>38</v>
      </c>
      <c r="B167" s="242" t="s">
        <v>333</v>
      </c>
      <c r="C167" s="262" t="s">
        <v>334</v>
      </c>
      <c r="D167" s="243" t="s">
        <v>221</v>
      </c>
      <c r="E167" s="244">
        <v>112.47284999999999</v>
      </c>
      <c r="F167" s="245"/>
      <c r="G167" s="246">
        <f>ROUND(E167*F167,2)</f>
        <v>0</v>
      </c>
      <c r="H167" s="245"/>
      <c r="I167" s="246">
        <f>ROUND(E167*H167,2)</f>
        <v>0</v>
      </c>
      <c r="J167" s="245"/>
      <c r="K167" s="246">
        <f>ROUND(E167*J167,2)</f>
        <v>0</v>
      </c>
      <c r="L167" s="246">
        <v>21</v>
      </c>
      <c r="M167" s="246">
        <f>G167*(1+L167/100)</f>
        <v>0</v>
      </c>
      <c r="N167" s="244">
        <v>0.12</v>
      </c>
      <c r="O167" s="244">
        <f>ROUND(E167*N167,2)</f>
        <v>13.5</v>
      </c>
      <c r="P167" s="244">
        <v>0</v>
      </c>
      <c r="Q167" s="244">
        <f>ROUND(E167*P167,2)</f>
        <v>0</v>
      </c>
      <c r="R167" s="246"/>
      <c r="S167" s="246" t="s">
        <v>226</v>
      </c>
      <c r="T167" s="247" t="s">
        <v>227</v>
      </c>
      <c r="U167" s="225">
        <v>0</v>
      </c>
      <c r="V167" s="225">
        <f>ROUND(E167*U167,2)</f>
        <v>0</v>
      </c>
      <c r="W167" s="225"/>
      <c r="X167" s="225" t="s">
        <v>335</v>
      </c>
      <c r="Y167" s="225" t="s">
        <v>141</v>
      </c>
      <c r="Z167" s="214"/>
      <c r="AA167" s="214"/>
      <c r="AB167" s="214"/>
      <c r="AC167" s="214"/>
      <c r="AD167" s="214"/>
      <c r="AE167" s="214"/>
      <c r="AF167" s="214"/>
      <c r="AG167" s="214" t="s">
        <v>336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2" x14ac:dyDescent="0.2">
      <c r="A168" s="221"/>
      <c r="B168" s="222"/>
      <c r="C168" s="264" t="s">
        <v>337</v>
      </c>
      <c r="D168" s="227"/>
      <c r="E168" s="228"/>
      <c r="F168" s="225"/>
      <c r="G168" s="225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4"/>
      <c r="AA168" s="214"/>
      <c r="AB168" s="214"/>
      <c r="AC168" s="214"/>
      <c r="AD168" s="214"/>
      <c r="AE168" s="214"/>
      <c r="AF168" s="214"/>
      <c r="AG168" s="214" t="s">
        <v>146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3" x14ac:dyDescent="0.2">
      <c r="A169" s="221"/>
      <c r="B169" s="222"/>
      <c r="C169" s="264" t="s">
        <v>338</v>
      </c>
      <c r="D169" s="227"/>
      <c r="E169" s="228">
        <v>112.47284999999999</v>
      </c>
      <c r="F169" s="225"/>
      <c r="G169" s="225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25"/>
      <c r="Z169" s="214"/>
      <c r="AA169" s="214"/>
      <c r="AB169" s="214"/>
      <c r="AC169" s="214"/>
      <c r="AD169" s="214"/>
      <c r="AE169" s="214"/>
      <c r="AF169" s="214"/>
      <c r="AG169" s="214" t="s">
        <v>146</v>
      </c>
      <c r="AH169" s="214">
        <v>5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x14ac:dyDescent="0.2">
      <c r="A170" s="234" t="s">
        <v>133</v>
      </c>
      <c r="B170" s="235" t="s">
        <v>81</v>
      </c>
      <c r="C170" s="261" t="s">
        <v>82</v>
      </c>
      <c r="D170" s="236"/>
      <c r="E170" s="237"/>
      <c r="F170" s="238"/>
      <c r="G170" s="238">
        <f>SUMIF(AG171:AG188,"&lt;&gt;NOR",G171:G188)</f>
        <v>0</v>
      </c>
      <c r="H170" s="238"/>
      <c r="I170" s="238">
        <f>SUM(I171:I188)</f>
        <v>0</v>
      </c>
      <c r="J170" s="238"/>
      <c r="K170" s="238">
        <f>SUM(K171:K188)</f>
        <v>0</v>
      </c>
      <c r="L170" s="238"/>
      <c r="M170" s="238">
        <f>SUM(M171:M188)</f>
        <v>0</v>
      </c>
      <c r="N170" s="237"/>
      <c r="O170" s="237">
        <f>SUM(O171:O188)</f>
        <v>1681.29</v>
      </c>
      <c r="P170" s="237"/>
      <c r="Q170" s="237">
        <f>SUM(Q171:Q188)</f>
        <v>0</v>
      </c>
      <c r="R170" s="238"/>
      <c r="S170" s="238"/>
      <c r="T170" s="239"/>
      <c r="U170" s="233"/>
      <c r="V170" s="233">
        <f>SUM(V171:V188)</f>
        <v>124.66000000000001</v>
      </c>
      <c r="W170" s="233"/>
      <c r="X170" s="233"/>
      <c r="Y170" s="233"/>
      <c r="AG170" t="s">
        <v>134</v>
      </c>
    </row>
    <row r="171" spans="1:60" outlineLevel="1" x14ac:dyDescent="0.2">
      <c r="A171" s="241">
        <v>39</v>
      </c>
      <c r="B171" s="242" t="s">
        <v>339</v>
      </c>
      <c r="C171" s="262" t="s">
        <v>340</v>
      </c>
      <c r="D171" s="243" t="s">
        <v>194</v>
      </c>
      <c r="E171" s="244">
        <v>63.238500000000002</v>
      </c>
      <c r="F171" s="245"/>
      <c r="G171" s="246">
        <f>ROUND(E171*F171,2)</f>
        <v>0</v>
      </c>
      <c r="H171" s="245"/>
      <c r="I171" s="246">
        <f>ROUND(E171*H171,2)</f>
        <v>0</v>
      </c>
      <c r="J171" s="245"/>
      <c r="K171" s="246">
        <f>ROUND(E171*J171,2)</f>
        <v>0</v>
      </c>
      <c r="L171" s="246">
        <v>21</v>
      </c>
      <c r="M171" s="246">
        <f>G171*(1+L171/100)</f>
        <v>0</v>
      </c>
      <c r="N171" s="244">
        <v>0</v>
      </c>
      <c r="O171" s="244">
        <f>ROUND(E171*N171,2)</f>
        <v>0</v>
      </c>
      <c r="P171" s="244">
        <v>0</v>
      </c>
      <c r="Q171" s="244">
        <f>ROUND(E171*P171,2)</f>
        <v>0</v>
      </c>
      <c r="R171" s="246" t="s">
        <v>204</v>
      </c>
      <c r="S171" s="246" t="s">
        <v>139</v>
      </c>
      <c r="T171" s="247" t="s">
        <v>139</v>
      </c>
      <c r="U171" s="225">
        <v>0.02</v>
      </c>
      <c r="V171" s="225">
        <f>ROUND(E171*U171,2)</f>
        <v>1.26</v>
      </c>
      <c r="W171" s="225"/>
      <c r="X171" s="225" t="s">
        <v>140</v>
      </c>
      <c r="Y171" s="225" t="s">
        <v>141</v>
      </c>
      <c r="Z171" s="214"/>
      <c r="AA171" s="214"/>
      <c r="AB171" s="214"/>
      <c r="AC171" s="214"/>
      <c r="AD171" s="214"/>
      <c r="AE171" s="214"/>
      <c r="AF171" s="214"/>
      <c r="AG171" s="214" t="s">
        <v>142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2" x14ac:dyDescent="0.2">
      <c r="A172" s="221"/>
      <c r="B172" s="222"/>
      <c r="C172" s="263" t="s">
        <v>341</v>
      </c>
      <c r="D172" s="248"/>
      <c r="E172" s="248"/>
      <c r="F172" s="248"/>
      <c r="G172" s="248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4"/>
      <c r="AA172" s="214"/>
      <c r="AB172" s="214"/>
      <c r="AC172" s="214"/>
      <c r="AD172" s="214"/>
      <c r="AE172" s="214"/>
      <c r="AF172" s="214"/>
      <c r="AG172" s="214" t="s">
        <v>144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2" x14ac:dyDescent="0.2">
      <c r="A173" s="221"/>
      <c r="B173" s="222"/>
      <c r="C173" s="264" t="s">
        <v>342</v>
      </c>
      <c r="D173" s="227"/>
      <c r="E173" s="228">
        <v>63.238500000000002</v>
      </c>
      <c r="F173" s="225"/>
      <c r="G173" s="225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25"/>
      <c r="Z173" s="214"/>
      <c r="AA173" s="214"/>
      <c r="AB173" s="214"/>
      <c r="AC173" s="214"/>
      <c r="AD173" s="214"/>
      <c r="AE173" s="214"/>
      <c r="AF173" s="214"/>
      <c r="AG173" s="214" t="s">
        <v>146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ht="22.5" outlineLevel="1" x14ac:dyDescent="0.2">
      <c r="A174" s="241">
        <v>40</v>
      </c>
      <c r="B174" s="242" t="s">
        <v>343</v>
      </c>
      <c r="C174" s="262" t="s">
        <v>344</v>
      </c>
      <c r="D174" s="243" t="s">
        <v>194</v>
      </c>
      <c r="E174" s="244">
        <v>201</v>
      </c>
      <c r="F174" s="245"/>
      <c r="G174" s="246">
        <f>ROUND(E174*F174,2)</f>
        <v>0</v>
      </c>
      <c r="H174" s="245"/>
      <c r="I174" s="246">
        <f>ROUND(E174*H174,2)</f>
        <v>0</v>
      </c>
      <c r="J174" s="245"/>
      <c r="K174" s="246">
        <f>ROUND(E174*J174,2)</f>
        <v>0</v>
      </c>
      <c r="L174" s="246">
        <v>21</v>
      </c>
      <c r="M174" s="246">
        <f>G174*(1+L174/100)</f>
        <v>0</v>
      </c>
      <c r="N174" s="244">
        <v>0.23</v>
      </c>
      <c r="O174" s="244">
        <f>ROUND(E174*N174,2)</f>
        <v>46.23</v>
      </c>
      <c r="P174" s="244">
        <v>0</v>
      </c>
      <c r="Q174" s="244">
        <f>ROUND(E174*P174,2)</f>
        <v>0</v>
      </c>
      <c r="R174" s="246" t="s">
        <v>204</v>
      </c>
      <c r="S174" s="246" t="s">
        <v>139</v>
      </c>
      <c r="T174" s="247" t="s">
        <v>139</v>
      </c>
      <c r="U174" s="225">
        <v>2.3E-2</v>
      </c>
      <c r="V174" s="225">
        <f>ROUND(E174*U174,2)</f>
        <v>4.62</v>
      </c>
      <c r="W174" s="225"/>
      <c r="X174" s="225" t="s">
        <v>140</v>
      </c>
      <c r="Y174" s="225" t="s">
        <v>141</v>
      </c>
      <c r="Z174" s="214"/>
      <c r="AA174" s="214"/>
      <c r="AB174" s="214"/>
      <c r="AC174" s="214"/>
      <c r="AD174" s="214"/>
      <c r="AE174" s="214"/>
      <c r="AF174" s="214"/>
      <c r="AG174" s="214" t="s">
        <v>142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2" x14ac:dyDescent="0.2">
      <c r="A175" s="221"/>
      <c r="B175" s="222"/>
      <c r="C175" s="264" t="s">
        <v>345</v>
      </c>
      <c r="D175" s="227"/>
      <c r="E175" s="228">
        <v>201</v>
      </c>
      <c r="F175" s="225"/>
      <c r="G175" s="225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4"/>
      <c r="AA175" s="214"/>
      <c r="AB175" s="214"/>
      <c r="AC175" s="214"/>
      <c r="AD175" s="214"/>
      <c r="AE175" s="214"/>
      <c r="AF175" s="214"/>
      <c r="AG175" s="214" t="s">
        <v>146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2.5" outlineLevel="1" x14ac:dyDescent="0.2">
      <c r="A176" s="250">
        <v>41</v>
      </c>
      <c r="B176" s="251" t="s">
        <v>346</v>
      </c>
      <c r="C176" s="265" t="s">
        <v>347</v>
      </c>
      <c r="D176" s="252" t="s">
        <v>194</v>
      </c>
      <c r="E176" s="253">
        <v>1047.22</v>
      </c>
      <c r="F176" s="254"/>
      <c r="G176" s="255">
        <f>ROUND(E176*F176,2)</f>
        <v>0</v>
      </c>
      <c r="H176" s="254"/>
      <c r="I176" s="255">
        <f>ROUND(E176*H176,2)</f>
        <v>0</v>
      </c>
      <c r="J176" s="254"/>
      <c r="K176" s="255">
        <f>ROUND(E176*J176,2)</f>
        <v>0</v>
      </c>
      <c r="L176" s="255">
        <v>21</v>
      </c>
      <c r="M176" s="255">
        <f>G176*(1+L176/100)</f>
        <v>0</v>
      </c>
      <c r="N176" s="253">
        <v>0.34499999999999997</v>
      </c>
      <c r="O176" s="253">
        <f>ROUND(E176*N176,2)</f>
        <v>361.29</v>
      </c>
      <c r="P176" s="253">
        <v>0</v>
      </c>
      <c r="Q176" s="253">
        <f>ROUND(E176*P176,2)</f>
        <v>0</v>
      </c>
      <c r="R176" s="255" t="s">
        <v>204</v>
      </c>
      <c r="S176" s="255" t="s">
        <v>139</v>
      </c>
      <c r="T176" s="256" t="s">
        <v>139</v>
      </c>
      <c r="U176" s="225">
        <v>2.5999999999999999E-2</v>
      </c>
      <c r="V176" s="225">
        <f>ROUND(E176*U176,2)</f>
        <v>27.23</v>
      </c>
      <c r="W176" s="225"/>
      <c r="X176" s="225" t="s">
        <v>140</v>
      </c>
      <c r="Y176" s="225" t="s">
        <v>141</v>
      </c>
      <c r="Z176" s="214"/>
      <c r="AA176" s="214"/>
      <c r="AB176" s="214"/>
      <c r="AC176" s="214"/>
      <c r="AD176" s="214"/>
      <c r="AE176" s="214"/>
      <c r="AF176" s="214"/>
      <c r="AG176" s="214" t="s">
        <v>142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ht="22.5" outlineLevel="1" x14ac:dyDescent="0.2">
      <c r="A177" s="241">
        <v>42</v>
      </c>
      <c r="B177" s="242" t="s">
        <v>348</v>
      </c>
      <c r="C177" s="262" t="s">
        <v>347</v>
      </c>
      <c r="D177" s="243" t="s">
        <v>194</v>
      </c>
      <c r="E177" s="244">
        <v>947</v>
      </c>
      <c r="F177" s="245"/>
      <c r="G177" s="246">
        <f>ROUND(E177*F177,2)</f>
        <v>0</v>
      </c>
      <c r="H177" s="245"/>
      <c r="I177" s="246">
        <f>ROUND(E177*H177,2)</f>
        <v>0</v>
      </c>
      <c r="J177" s="245"/>
      <c r="K177" s="246">
        <f>ROUND(E177*J177,2)</f>
        <v>0</v>
      </c>
      <c r="L177" s="246">
        <v>21</v>
      </c>
      <c r="M177" s="246">
        <f>G177*(1+L177/100)</f>
        <v>0</v>
      </c>
      <c r="N177" s="244">
        <v>0.34499999999999997</v>
      </c>
      <c r="O177" s="244">
        <f>ROUND(E177*N177,2)</f>
        <v>326.72000000000003</v>
      </c>
      <c r="P177" s="244">
        <v>0</v>
      </c>
      <c r="Q177" s="244">
        <f>ROUND(E177*P177,2)</f>
        <v>0</v>
      </c>
      <c r="R177" s="246" t="s">
        <v>204</v>
      </c>
      <c r="S177" s="246" t="s">
        <v>139</v>
      </c>
      <c r="T177" s="247" t="s">
        <v>139</v>
      </c>
      <c r="U177" s="225">
        <v>2.5999999999999999E-2</v>
      </c>
      <c r="V177" s="225">
        <f>ROUND(E177*U177,2)</f>
        <v>24.62</v>
      </c>
      <c r="W177" s="225"/>
      <c r="X177" s="225" t="s">
        <v>140</v>
      </c>
      <c r="Y177" s="225" t="s">
        <v>141</v>
      </c>
      <c r="Z177" s="214"/>
      <c r="AA177" s="214"/>
      <c r="AB177" s="214"/>
      <c r="AC177" s="214"/>
      <c r="AD177" s="214"/>
      <c r="AE177" s="214"/>
      <c r="AF177" s="214"/>
      <c r="AG177" s="214" t="s">
        <v>142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2" x14ac:dyDescent="0.2">
      <c r="A178" s="221"/>
      <c r="B178" s="222"/>
      <c r="C178" s="264" t="s">
        <v>349</v>
      </c>
      <c r="D178" s="227"/>
      <c r="E178" s="228">
        <v>947</v>
      </c>
      <c r="F178" s="225"/>
      <c r="G178" s="225"/>
      <c r="H178" s="225"/>
      <c r="I178" s="225"/>
      <c r="J178" s="225"/>
      <c r="K178" s="225"/>
      <c r="L178" s="225"/>
      <c r="M178" s="225"/>
      <c r="N178" s="224"/>
      <c r="O178" s="224"/>
      <c r="P178" s="224"/>
      <c r="Q178" s="224"/>
      <c r="R178" s="225"/>
      <c r="S178" s="225"/>
      <c r="T178" s="225"/>
      <c r="U178" s="225"/>
      <c r="V178" s="225"/>
      <c r="W178" s="225"/>
      <c r="X178" s="225"/>
      <c r="Y178" s="225"/>
      <c r="Z178" s="214"/>
      <c r="AA178" s="214"/>
      <c r="AB178" s="214"/>
      <c r="AC178" s="214"/>
      <c r="AD178" s="214"/>
      <c r="AE178" s="214"/>
      <c r="AF178" s="214"/>
      <c r="AG178" s="214" t="s">
        <v>146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ht="22.5" outlineLevel="1" x14ac:dyDescent="0.2">
      <c r="A179" s="241">
        <v>43</v>
      </c>
      <c r="B179" s="242" t="s">
        <v>350</v>
      </c>
      <c r="C179" s="262" t="s">
        <v>351</v>
      </c>
      <c r="D179" s="243" t="s">
        <v>194</v>
      </c>
      <c r="E179" s="244">
        <v>1211.2384999999999</v>
      </c>
      <c r="F179" s="245"/>
      <c r="G179" s="246">
        <f>ROUND(E179*F179,2)</f>
        <v>0</v>
      </c>
      <c r="H179" s="245"/>
      <c r="I179" s="246">
        <f>ROUND(E179*H179,2)</f>
        <v>0</v>
      </c>
      <c r="J179" s="245"/>
      <c r="K179" s="246">
        <f>ROUND(E179*J179,2)</f>
        <v>0</v>
      </c>
      <c r="L179" s="246">
        <v>21</v>
      </c>
      <c r="M179" s="246">
        <f>G179*(1+L179/100)</f>
        <v>0</v>
      </c>
      <c r="N179" s="244">
        <v>0.46</v>
      </c>
      <c r="O179" s="244">
        <f>ROUND(E179*N179,2)</f>
        <v>557.16999999999996</v>
      </c>
      <c r="P179" s="244">
        <v>0</v>
      </c>
      <c r="Q179" s="244">
        <f>ROUND(E179*P179,2)</f>
        <v>0</v>
      </c>
      <c r="R179" s="246" t="s">
        <v>204</v>
      </c>
      <c r="S179" s="246" t="s">
        <v>139</v>
      </c>
      <c r="T179" s="247" t="s">
        <v>139</v>
      </c>
      <c r="U179" s="225">
        <v>2.9000000000000001E-2</v>
      </c>
      <c r="V179" s="225">
        <f>ROUND(E179*U179,2)</f>
        <v>35.130000000000003</v>
      </c>
      <c r="W179" s="225"/>
      <c r="X179" s="225" t="s">
        <v>140</v>
      </c>
      <c r="Y179" s="225" t="s">
        <v>141</v>
      </c>
      <c r="Z179" s="214"/>
      <c r="AA179" s="214"/>
      <c r="AB179" s="214"/>
      <c r="AC179" s="214"/>
      <c r="AD179" s="214"/>
      <c r="AE179" s="214"/>
      <c r="AF179" s="214"/>
      <c r="AG179" s="214" t="s">
        <v>142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2" x14ac:dyDescent="0.2">
      <c r="A180" s="221"/>
      <c r="B180" s="222"/>
      <c r="C180" s="264" t="s">
        <v>349</v>
      </c>
      <c r="D180" s="227"/>
      <c r="E180" s="228">
        <v>947</v>
      </c>
      <c r="F180" s="225"/>
      <c r="G180" s="225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4"/>
      <c r="AA180" s="214"/>
      <c r="AB180" s="214"/>
      <c r="AC180" s="214"/>
      <c r="AD180" s="214"/>
      <c r="AE180" s="214"/>
      <c r="AF180" s="214"/>
      <c r="AG180" s="214" t="s">
        <v>146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3" x14ac:dyDescent="0.2">
      <c r="A181" s="221"/>
      <c r="B181" s="222"/>
      <c r="C181" s="264" t="s">
        <v>345</v>
      </c>
      <c r="D181" s="227"/>
      <c r="E181" s="228">
        <v>201</v>
      </c>
      <c r="F181" s="225"/>
      <c r="G181" s="225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4"/>
      <c r="AA181" s="214"/>
      <c r="AB181" s="214"/>
      <c r="AC181" s="214"/>
      <c r="AD181" s="214"/>
      <c r="AE181" s="214"/>
      <c r="AF181" s="214"/>
      <c r="AG181" s="214" t="s">
        <v>146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3" x14ac:dyDescent="0.2">
      <c r="A182" s="221"/>
      <c r="B182" s="222"/>
      <c r="C182" s="264" t="s">
        <v>352</v>
      </c>
      <c r="D182" s="227"/>
      <c r="E182" s="228">
        <v>63.238500000000002</v>
      </c>
      <c r="F182" s="225"/>
      <c r="G182" s="225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4"/>
      <c r="AA182" s="214"/>
      <c r="AB182" s="214"/>
      <c r="AC182" s="214"/>
      <c r="AD182" s="214"/>
      <c r="AE182" s="214"/>
      <c r="AF182" s="214"/>
      <c r="AG182" s="214" t="s">
        <v>146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41">
        <v>44</v>
      </c>
      <c r="B183" s="242" t="s">
        <v>353</v>
      </c>
      <c r="C183" s="262" t="s">
        <v>354</v>
      </c>
      <c r="D183" s="243" t="s">
        <v>194</v>
      </c>
      <c r="E183" s="244">
        <v>124</v>
      </c>
      <c r="F183" s="245"/>
      <c r="G183" s="246">
        <f>ROUND(E183*F183,2)</f>
        <v>0</v>
      </c>
      <c r="H183" s="245"/>
      <c r="I183" s="246">
        <f>ROUND(E183*H183,2)</f>
        <v>0</v>
      </c>
      <c r="J183" s="245"/>
      <c r="K183" s="246">
        <f>ROUND(E183*J183,2)</f>
        <v>0</v>
      </c>
      <c r="L183" s="246">
        <v>21</v>
      </c>
      <c r="M183" s="246">
        <f>G183*(1+L183/100)</f>
        <v>0</v>
      </c>
      <c r="N183" s="244">
        <v>0.30651</v>
      </c>
      <c r="O183" s="244">
        <f>ROUND(E183*N183,2)</f>
        <v>38.01</v>
      </c>
      <c r="P183" s="244">
        <v>0</v>
      </c>
      <c r="Q183" s="244">
        <f>ROUND(E183*P183,2)</f>
        <v>0</v>
      </c>
      <c r="R183" s="246" t="s">
        <v>204</v>
      </c>
      <c r="S183" s="246" t="s">
        <v>139</v>
      </c>
      <c r="T183" s="247" t="s">
        <v>139</v>
      </c>
      <c r="U183" s="225">
        <v>2.5000000000000001E-2</v>
      </c>
      <c r="V183" s="225">
        <f>ROUND(E183*U183,2)</f>
        <v>3.1</v>
      </c>
      <c r="W183" s="225"/>
      <c r="X183" s="225" t="s">
        <v>140</v>
      </c>
      <c r="Y183" s="225" t="s">
        <v>355</v>
      </c>
      <c r="Z183" s="214"/>
      <c r="AA183" s="214"/>
      <c r="AB183" s="214"/>
      <c r="AC183" s="214"/>
      <c r="AD183" s="214"/>
      <c r="AE183" s="214"/>
      <c r="AF183" s="214"/>
      <c r="AG183" s="214" t="s">
        <v>142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2" x14ac:dyDescent="0.2">
      <c r="A184" s="221"/>
      <c r="B184" s="222"/>
      <c r="C184" s="263" t="s">
        <v>356</v>
      </c>
      <c r="D184" s="248"/>
      <c r="E184" s="248"/>
      <c r="F184" s="248"/>
      <c r="G184" s="248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4"/>
      <c r="AA184" s="214"/>
      <c r="AB184" s="214"/>
      <c r="AC184" s="214"/>
      <c r="AD184" s="214"/>
      <c r="AE184" s="214"/>
      <c r="AF184" s="214"/>
      <c r="AG184" s="214" t="s">
        <v>144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2" x14ac:dyDescent="0.2">
      <c r="A185" s="221"/>
      <c r="B185" s="222"/>
      <c r="C185" s="264" t="s">
        <v>357</v>
      </c>
      <c r="D185" s="227"/>
      <c r="E185" s="228">
        <v>124</v>
      </c>
      <c r="F185" s="225"/>
      <c r="G185" s="225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25"/>
      <c r="Z185" s="214"/>
      <c r="AA185" s="214"/>
      <c r="AB185" s="214"/>
      <c r="AC185" s="214"/>
      <c r="AD185" s="214"/>
      <c r="AE185" s="214"/>
      <c r="AF185" s="214"/>
      <c r="AG185" s="214" t="s">
        <v>146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41">
        <v>45</v>
      </c>
      <c r="B186" s="242" t="s">
        <v>358</v>
      </c>
      <c r="C186" s="262" t="s">
        <v>359</v>
      </c>
      <c r="D186" s="243" t="s">
        <v>194</v>
      </c>
      <c r="E186" s="244">
        <v>1148</v>
      </c>
      <c r="F186" s="245"/>
      <c r="G186" s="246">
        <f>ROUND(E186*F186,2)</f>
        <v>0</v>
      </c>
      <c r="H186" s="245"/>
      <c r="I186" s="246">
        <f>ROUND(E186*H186,2)</f>
        <v>0</v>
      </c>
      <c r="J186" s="245"/>
      <c r="K186" s="246">
        <f>ROUND(E186*J186,2)</f>
        <v>0</v>
      </c>
      <c r="L186" s="246">
        <v>21</v>
      </c>
      <c r="M186" s="246">
        <f>G186*(1+L186/100)</f>
        <v>0</v>
      </c>
      <c r="N186" s="244">
        <v>0.30651</v>
      </c>
      <c r="O186" s="244">
        <f>ROUND(E186*N186,2)</f>
        <v>351.87</v>
      </c>
      <c r="P186" s="244">
        <v>0</v>
      </c>
      <c r="Q186" s="244">
        <f>ROUND(E186*P186,2)</f>
        <v>0</v>
      </c>
      <c r="R186" s="246"/>
      <c r="S186" s="246" t="s">
        <v>226</v>
      </c>
      <c r="T186" s="247" t="s">
        <v>139</v>
      </c>
      <c r="U186" s="225">
        <v>2.5000000000000001E-2</v>
      </c>
      <c r="V186" s="225">
        <f>ROUND(E186*U186,2)</f>
        <v>28.7</v>
      </c>
      <c r="W186" s="225"/>
      <c r="X186" s="225" t="s">
        <v>140</v>
      </c>
      <c r="Y186" s="225" t="s">
        <v>355</v>
      </c>
      <c r="Z186" s="214"/>
      <c r="AA186" s="214"/>
      <c r="AB186" s="214"/>
      <c r="AC186" s="214"/>
      <c r="AD186" s="214"/>
      <c r="AE186" s="214"/>
      <c r="AF186" s="214"/>
      <c r="AG186" s="214" t="s">
        <v>142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2" x14ac:dyDescent="0.2">
      <c r="A187" s="221"/>
      <c r="B187" s="222"/>
      <c r="C187" s="264" t="s">
        <v>349</v>
      </c>
      <c r="D187" s="227"/>
      <c r="E187" s="228">
        <v>947</v>
      </c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4"/>
      <c r="AA187" s="214"/>
      <c r="AB187" s="214"/>
      <c r="AC187" s="214"/>
      <c r="AD187" s="214"/>
      <c r="AE187" s="214"/>
      <c r="AF187" s="214"/>
      <c r="AG187" s="214" t="s">
        <v>146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3" x14ac:dyDescent="0.2">
      <c r="A188" s="221"/>
      <c r="B188" s="222"/>
      <c r="C188" s="264" t="s">
        <v>360</v>
      </c>
      <c r="D188" s="227"/>
      <c r="E188" s="228">
        <v>201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4"/>
      <c r="AA188" s="214"/>
      <c r="AB188" s="214"/>
      <c r="AC188" s="214"/>
      <c r="AD188" s="214"/>
      <c r="AE188" s="214"/>
      <c r="AF188" s="214"/>
      <c r="AG188" s="214" t="s">
        <v>146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x14ac:dyDescent="0.2">
      <c r="A189" s="234" t="s">
        <v>133</v>
      </c>
      <c r="B189" s="235" t="s">
        <v>83</v>
      </c>
      <c r="C189" s="261" t="s">
        <v>84</v>
      </c>
      <c r="D189" s="236"/>
      <c r="E189" s="237"/>
      <c r="F189" s="238"/>
      <c r="G189" s="238">
        <f>SUMIF(AG190:AG196,"&lt;&gt;NOR",G190:G196)</f>
        <v>0</v>
      </c>
      <c r="H189" s="238"/>
      <c r="I189" s="238">
        <f>SUM(I190:I196)</f>
        <v>0</v>
      </c>
      <c r="J189" s="238"/>
      <c r="K189" s="238">
        <f>SUM(K190:K196)</f>
        <v>0</v>
      </c>
      <c r="L189" s="238"/>
      <c r="M189" s="238">
        <f>SUM(M190:M196)</f>
        <v>0</v>
      </c>
      <c r="N189" s="237"/>
      <c r="O189" s="237">
        <f>SUM(O190:O196)</f>
        <v>208.12</v>
      </c>
      <c r="P189" s="237"/>
      <c r="Q189" s="237">
        <f>SUM(Q190:Q196)</f>
        <v>0</v>
      </c>
      <c r="R189" s="238"/>
      <c r="S189" s="238"/>
      <c r="T189" s="239"/>
      <c r="U189" s="233"/>
      <c r="V189" s="233">
        <f>SUM(V190:V196)</f>
        <v>754.31</v>
      </c>
      <c r="W189" s="233"/>
      <c r="X189" s="233"/>
      <c r="Y189" s="233"/>
      <c r="AG189" t="s">
        <v>134</v>
      </c>
    </row>
    <row r="190" spans="1:60" outlineLevel="1" x14ac:dyDescent="0.2">
      <c r="A190" s="241">
        <v>46</v>
      </c>
      <c r="B190" s="242" t="s">
        <v>361</v>
      </c>
      <c r="C190" s="262" t="s">
        <v>362</v>
      </c>
      <c r="D190" s="243" t="s">
        <v>194</v>
      </c>
      <c r="E190" s="244">
        <v>339</v>
      </c>
      <c r="F190" s="245"/>
      <c r="G190" s="246">
        <f>ROUND(E190*F190,2)</f>
        <v>0</v>
      </c>
      <c r="H190" s="245"/>
      <c r="I190" s="246">
        <f>ROUND(E190*H190,2)</f>
        <v>0</v>
      </c>
      <c r="J190" s="245"/>
      <c r="K190" s="246">
        <f>ROUND(E190*J190,2)</f>
        <v>0</v>
      </c>
      <c r="L190" s="246">
        <v>21</v>
      </c>
      <c r="M190" s="246">
        <f>G190*(1+L190/100)</f>
        <v>0</v>
      </c>
      <c r="N190" s="244">
        <v>0.11</v>
      </c>
      <c r="O190" s="244">
        <f>ROUND(E190*N190,2)</f>
        <v>37.29</v>
      </c>
      <c r="P190" s="244">
        <v>0</v>
      </c>
      <c r="Q190" s="244">
        <f>ROUND(E190*P190,2)</f>
        <v>0</v>
      </c>
      <c r="R190" s="246" t="s">
        <v>204</v>
      </c>
      <c r="S190" s="246" t="s">
        <v>139</v>
      </c>
      <c r="T190" s="247" t="s">
        <v>139</v>
      </c>
      <c r="U190" s="225">
        <v>1.1930000000000001</v>
      </c>
      <c r="V190" s="225">
        <f>ROUND(E190*U190,2)</f>
        <v>404.43</v>
      </c>
      <c r="W190" s="225"/>
      <c r="X190" s="225" t="s">
        <v>140</v>
      </c>
      <c r="Y190" s="225" t="s">
        <v>141</v>
      </c>
      <c r="Z190" s="214"/>
      <c r="AA190" s="214"/>
      <c r="AB190" s="214"/>
      <c r="AC190" s="214"/>
      <c r="AD190" s="214"/>
      <c r="AE190" s="214"/>
      <c r="AF190" s="214"/>
      <c r="AG190" s="214" t="s">
        <v>142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2" x14ac:dyDescent="0.2">
      <c r="A191" s="221"/>
      <c r="B191" s="222"/>
      <c r="C191" s="263" t="s">
        <v>363</v>
      </c>
      <c r="D191" s="248"/>
      <c r="E191" s="248"/>
      <c r="F191" s="248"/>
      <c r="G191" s="248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4"/>
      <c r="AA191" s="214"/>
      <c r="AB191" s="214"/>
      <c r="AC191" s="214"/>
      <c r="AD191" s="214"/>
      <c r="AE191" s="214"/>
      <c r="AF191" s="214"/>
      <c r="AG191" s="214" t="s">
        <v>144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49" t="str">
        <f>C191</f>
        <v>s provedením lože do 50 mm, s vyplněním spár, s dvojím beraněním a se smetením přebytečného materiálu na krajnici</v>
      </c>
      <c r="BB191" s="214"/>
      <c r="BC191" s="214"/>
      <c r="BD191" s="214"/>
      <c r="BE191" s="214"/>
      <c r="BF191" s="214"/>
      <c r="BG191" s="214"/>
      <c r="BH191" s="214"/>
    </row>
    <row r="192" spans="1:60" outlineLevel="2" x14ac:dyDescent="0.2">
      <c r="A192" s="221"/>
      <c r="B192" s="222"/>
      <c r="C192" s="264" t="s">
        <v>364</v>
      </c>
      <c r="D192" s="227"/>
      <c r="E192" s="228">
        <v>339</v>
      </c>
      <c r="F192" s="225"/>
      <c r="G192" s="22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4"/>
      <c r="AA192" s="214"/>
      <c r="AB192" s="214"/>
      <c r="AC192" s="214"/>
      <c r="AD192" s="214"/>
      <c r="AE192" s="214"/>
      <c r="AF192" s="214"/>
      <c r="AG192" s="214" t="s">
        <v>146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ht="22.5" outlineLevel="1" x14ac:dyDescent="0.2">
      <c r="A193" s="241">
        <v>47</v>
      </c>
      <c r="B193" s="242" t="s">
        <v>365</v>
      </c>
      <c r="C193" s="262" t="s">
        <v>366</v>
      </c>
      <c r="D193" s="243" t="s">
        <v>194</v>
      </c>
      <c r="E193" s="244">
        <v>933</v>
      </c>
      <c r="F193" s="245"/>
      <c r="G193" s="246">
        <f>ROUND(E193*F193,2)</f>
        <v>0</v>
      </c>
      <c r="H193" s="245"/>
      <c r="I193" s="246">
        <f>ROUND(E193*H193,2)</f>
        <v>0</v>
      </c>
      <c r="J193" s="245"/>
      <c r="K193" s="246">
        <f>ROUND(E193*J193,2)</f>
        <v>0</v>
      </c>
      <c r="L193" s="246">
        <v>21</v>
      </c>
      <c r="M193" s="246">
        <f>G193*(1+L193/100)</f>
        <v>0</v>
      </c>
      <c r="N193" s="244">
        <v>0.18310000000000001</v>
      </c>
      <c r="O193" s="244">
        <f>ROUND(E193*N193,2)</f>
        <v>170.83</v>
      </c>
      <c r="P193" s="244">
        <v>0</v>
      </c>
      <c r="Q193" s="244">
        <f>ROUND(E193*P193,2)</f>
        <v>0</v>
      </c>
      <c r="R193" s="246" t="s">
        <v>204</v>
      </c>
      <c r="S193" s="246" t="s">
        <v>139</v>
      </c>
      <c r="T193" s="247" t="s">
        <v>139</v>
      </c>
      <c r="U193" s="225">
        <v>0.375</v>
      </c>
      <c r="V193" s="225">
        <f>ROUND(E193*U193,2)</f>
        <v>349.88</v>
      </c>
      <c r="W193" s="225"/>
      <c r="X193" s="225" t="s">
        <v>140</v>
      </c>
      <c r="Y193" s="225" t="s">
        <v>141</v>
      </c>
      <c r="Z193" s="214"/>
      <c r="AA193" s="214"/>
      <c r="AB193" s="214"/>
      <c r="AC193" s="214"/>
      <c r="AD193" s="214"/>
      <c r="AE193" s="214"/>
      <c r="AF193" s="214"/>
      <c r="AG193" s="214" t="s">
        <v>142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ht="22.5" outlineLevel="2" x14ac:dyDescent="0.2">
      <c r="A194" s="221"/>
      <c r="B194" s="222"/>
      <c r="C194" s="263" t="s">
        <v>367</v>
      </c>
      <c r="D194" s="248"/>
      <c r="E194" s="248"/>
      <c r="F194" s="248"/>
      <c r="G194" s="248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4"/>
      <c r="AA194" s="214"/>
      <c r="AB194" s="214"/>
      <c r="AC194" s="214"/>
      <c r="AD194" s="214"/>
      <c r="AE194" s="214"/>
      <c r="AF194" s="214"/>
      <c r="AG194" s="214" t="s">
        <v>144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49" t="str">
        <f>C194</f>
        <v>komunikací pro pěší, z dlaždic betonových a teracových, do velikosti dlaždic 0,25 m2, s provedením lože do tl. 30 mm, s vyplněním spár a se smetením přebytečného materiálu na vzdálenost do 3 m</v>
      </c>
      <c r="BB194" s="214"/>
      <c r="BC194" s="214"/>
      <c r="BD194" s="214"/>
      <c r="BE194" s="214"/>
      <c r="BF194" s="214"/>
      <c r="BG194" s="214"/>
      <c r="BH194" s="214"/>
    </row>
    <row r="195" spans="1:60" outlineLevel="2" x14ac:dyDescent="0.2">
      <c r="A195" s="221"/>
      <c r="B195" s="222"/>
      <c r="C195" s="264" t="s">
        <v>368</v>
      </c>
      <c r="D195" s="227"/>
      <c r="E195" s="228">
        <v>809</v>
      </c>
      <c r="F195" s="225"/>
      <c r="G195" s="225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25"/>
      <c r="Z195" s="214"/>
      <c r="AA195" s="214"/>
      <c r="AB195" s="214"/>
      <c r="AC195" s="214"/>
      <c r="AD195" s="214"/>
      <c r="AE195" s="214"/>
      <c r="AF195" s="214"/>
      <c r="AG195" s="214" t="s">
        <v>146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3" x14ac:dyDescent="0.2">
      <c r="A196" s="221"/>
      <c r="B196" s="222"/>
      <c r="C196" s="264" t="s">
        <v>357</v>
      </c>
      <c r="D196" s="227"/>
      <c r="E196" s="228">
        <v>124</v>
      </c>
      <c r="F196" s="225"/>
      <c r="G196" s="225"/>
      <c r="H196" s="225"/>
      <c r="I196" s="225"/>
      <c r="J196" s="225"/>
      <c r="K196" s="225"/>
      <c r="L196" s="225"/>
      <c r="M196" s="225"/>
      <c r="N196" s="224"/>
      <c r="O196" s="224"/>
      <c r="P196" s="224"/>
      <c r="Q196" s="224"/>
      <c r="R196" s="225"/>
      <c r="S196" s="225"/>
      <c r="T196" s="225"/>
      <c r="U196" s="225"/>
      <c r="V196" s="225"/>
      <c r="W196" s="225"/>
      <c r="X196" s="225"/>
      <c r="Y196" s="225"/>
      <c r="Z196" s="214"/>
      <c r="AA196" s="214"/>
      <c r="AB196" s="214"/>
      <c r="AC196" s="214"/>
      <c r="AD196" s="214"/>
      <c r="AE196" s="214"/>
      <c r="AF196" s="214"/>
      <c r="AG196" s="214" t="s">
        <v>146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x14ac:dyDescent="0.2">
      <c r="A197" s="234" t="s">
        <v>133</v>
      </c>
      <c r="B197" s="235" t="s">
        <v>85</v>
      </c>
      <c r="C197" s="261" t="s">
        <v>86</v>
      </c>
      <c r="D197" s="236"/>
      <c r="E197" s="237"/>
      <c r="F197" s="238"/>
      <c r="G197" s="238">
        <f>SUMIF(AG198:AG199,"&lt;&gt;NOR",G198:G199)</f>
        <v>0</v>
      </c>
      <c r="H197" s="238"/>
      <c r="I197" s="238">
        <f>SUM(I198:I199)</f>
        <v>0</v>
      </c>
      <c r="J197" s="238"/>
      <c r="K197" s="238">
        <f>SUM(K198:K199)</f>
        <v>0</v>
      </c>
      <c r="L197" s="238"/>
      <c r="M197" s="238">
        <f>SUM(M198:M199)</f>
        <v>0</v>
      </c>
      <c r="N197" s="237"/>
      <c r="O197" s="237">
        <f>SUM(O198:O199)</f>
        <v>17.88</v>
      </c>
      <c r="P197" s="237"/>
      <c r="Q197" s="237">
        <f>SUM(Q198:Q199)</f>
        <v>0</v>
      </c>
      <c r="R197" s="238"/>
      <c r="S197" s="238"/>
      <c r="T197" s="239"/>
      <c r="U197" s="233"/>
      <c r="V197" s="233">
        <f>SUM(V198:V199)</f>
        <v>117.23</v>
      </c>
      <c r="W197" s="233"/>
      <c r="X197" s="233"/>
      <c r="Y197" s="233"/>
      <c r="AG197" t="s">
        <v>134</v>
      </c>
    </row>
    <row r="198" spans="1:60" outlineLevel="1" x14ac:dyDescent="0.2">
      <c r="A198" s="241">
        <v>48</v>
      </c>
      <c r="B198" s="242" t="s">
        <v>369</v>
      </c>
      <c r="C198" s="262" t="s">
        <v>370</v>
      </c>
      <c r="D198" s="243" t="s">
        <v>221</v>
      </c>
      <c r="E198" s="244">
        <v>49.7</v>
      </c>
      <c r="F198" s="245"/>
      <c r="G198" s="246">
        <f>ROUND(E198*F198,2)</f>
        <v>0</v>
      </c>
      <c r="H198" s="245"/>
      <c r="I198" s="246">
        <f>ROUND(E198*H198,2)</f>
        <v>0</v>
      </c>
      <c r="J198" s="245"/>
      <c r="K198" s="246">
        <f>ROUND(E198*J198,2)</f>
        <v>0</v>
      </c>
      <c r="L198" s="246">
        <v>21</v>
      </c>
      <c r="M198" s="246">
        <f>G198*(1+L198/100)</f>
        <v>0</v>
      </c>
      <c r="N198" s="244">
        <v>0.35976000000000002</v>
      </c>
      <c r="O198" s="244">
        <f>ROUND(E198*N198,2)</f>
        <v>17.88</v>
      </c>
      <c r="P198" s="244">
        <v>0</v>
      </c>
      <c r="Q198" s="244">
        <f>ROUND(E198*P198,2)</f>
        <v>0</v>
      </c>
      <c r="R198" s="246" t="s">
        <v>371</v>
      </c>
      <c r="S198" s="246" t="s">
        <v>139</v>
      </c>
      <c r="T198" s="247" t="s">
        <v>139</v>
      </c>
      <c r="U198" s="225">
        <v>2.3588300000000002</v>
      </c>
      <c r="V198" s="225">
        <f>ROUND(E198*U198,2)</f>
        <v>117.23</v>
      </c>
      <c r="W198" s="225"/>
      <c r="X198" s="225" t="s">
        <v>231</v>
      </c>
      <c r="Y198" s="225" t="s">
        <v>141</v>
      </c>
      <c r="Z198" s="214"/>
      <c r="AA198" s="214"/>
      <c r="AB198" s="214"/>
      <c r="AC198" s="214"/>
      <c r="AD198" s="214"/>
      <c r="AE198" s="214"/>
      <c r="AF198" s="214"/>
      <c r="AG198" s="214" t="s">
        <v>232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2" x14ac:dyDescent="0.2">
      <c r="A199" s="221"/>
      <c r="B199" s="222"/>
      <c r="C199" s="264" t="s">
        <v>372</v>
      </c>
      <c r="D199" s="227"/>
      <c r="E199" s="228">
        <v>49.7</v>
      </c>
      <c r="F199" s="225"/>
      <c r="G199" s="225"/>
      <c r="H199" s="225"/>
      <c r="I199" s="225"/>
      <c r="J199" s="225"/>
      <c r="K199" s="225"/>
      <c r="L199" s="225"/>
      <c r="M199" s="225"/>
      <c r="N199" s="224"/>
      <c r="O199" s="224"/>
      <c r="P199" s="224"/>
      <c r="Q199" s="224"/>
      <c r="R199" s="225"/>
      <c r="S199" s="225"/>
      <c r="T199" s="225"/>
      <c r="U199" s="225"/>
      <c r="V199" s="225"/>
      <c r="W199" s="225"/>
      <c r="X199" s="225"/>
      <c r="Y199" s="225"/>
      <c r="Z199" s="214"/>
      <c r="AA199" s="214"/>
      <c r="AB199" s="214"/>
      <c r="AC199" s="214"/>
      <c r="AD199" s="214"/>
      <c r="AE199" s="214"/>
      <c r="AF199" s="214"/>
      <c r="AG199" s="214" t="s">
        <v>146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x14ac:dyDescent="0.2">
      <c r="A200" s="234" t="s">
        <v>133</v>
      </c>
      <c r="B200" s="235" t="s">
        <v>87</v>
      </c>
      <c r="C200" s="261" t="s">
        <v>88</v>
      </c>
      <c r="D200" s="236"/>
      <c r="E200" s="237"/>
      <c r="F200" s="238"/>
      <c r="G200" s="238">
        <f>SUMIF(AG201:AG212,"&lt;&gt;NOR",G201:G212)</f>
        <v>0</v>
      </c>
      <c r="H200" s="238"/>
      <c r="I200" s="238">
        <f>SUM(I201:I212)</f>
        <v>0</v>
      </c>
      <c r="J200" s="238"/>
      <c r="K200" s="238">
        <f>SUM(K201:K212)</f>
        <v>0</v>
      </c>
      <c r="L200" s="238"/>
      <c r="M200" s="238">
        <f>SUM(M201:M212)</f>
        <v>0</v>
      </c>
      <c r="N200" s="237"/>
      <c r="O200" s="237">
        <f>SUM(O201:O212)</f>
        <v>5.8000000000000007</v>
      </c>
      <c r="P200" s="237"/>
      <c r="Q200" s="237">
        <f>SUM(Q201:Q212)</f>
        <v>0</v>
      </c>
      <c r="R200" s="238"/>
      <c r="S200" s="238"/>
      <c r="T200" s="239"/>
      <c r="U200" s="233"/>
      <c r="V200" s="233">
        <f>SUM(V201:V212)</f>
        <v>99.960000000000008</v>
      </c>
      <c r="W200" s="233"/>
      <c r="X200" s="233"/>
      <c r="Y200" s="233"/>
      <c r="AG200" t="s">
        <v>134</v>
      </c>
    </row>
    <row r="201" spans="1:60" outlineLevel="1" x14ac:dyDescent="0.2">
      <c r="A201" s="241">
        <v>49</v>
      </c>
      <c r="B201" s="242" t="s">
        <v>373</v>
      </c>
      <c r="C201" s="262" t="s">
        <v>374</v>
      </c>
      <c r="D201" s="243" t="s">
        <v>375</v>
      </c>
      <c r="E201" s="244">
        <v>8</v>
      </c>
      <c r="F201" s="245"/>
      <c r="G201" s="246">
        <f>ROUND(E201*F201,2)</f>
        <v>0</v>
      </c>
      <c r="H201" s="245"/>
      <c r="I201" s="246">
        <f>ROUND(E201*H201,2)</f>
        <v>0</v>
      </c>
      <c r="J201" s="245"/>
      <c r="K201" s="246">
        <f>ROUND(E201*J201,2)</f>
        <v>0</v>
      </c>
      <c r="L201" s="246">
        <v>21</v>
      </c>
      <c r="M201" s="246">
        <f>G201*(1+L201/100)</f>
        <v>0</v>
      </c>
      <c r="N201" s="244">
        <v>0.43093999999999999</v>
      </c>
      <c r="O201" s="244">
        <f>ROUND(E201*N201,2)</f>
        <v>3.45</v>
      </c>
      <c r="P201" s="244">
        <v>0</v>
      </c>
      <c r="Q201" s="244">
        <f>ROUND(E201*P201,2)</f>
        <v>0</v>
      </c>
      <c r="R201" s="246" t="s">
        <v>204</v>
      </c>
      <c r="S201" s="246" t="s">
        <v>139</v>
      </c>
      <c r="T201" s="247" t="s">
        <v>139</v>
      </c>
      <c r="U201" s="225">
        <v>3.8170000000000002</v>
      </c>
      <c r="V201" s="225">
        <f>ROUND(E201*U201,2)</f>
        <v>30.54</v>
      </c>
      <c r="W201" s="225"/>
      <c r="X201" s="225" t="s">
        <v>140</v>
      </c>
      <c r="Y201" s="225" t="s">
        <v>141</v>
      </c>
      <c r="Z201" s="214"/>
      <c r="AA201" s="214"/>
      <c r="AB201" s="214"/>
      <c r="AC201" s="214"/>
      <c r="AD201" s="214"/>
      <c r="AE201" s="214"/>
      <c r="AF201" s="214"/>
      <c r="AG201" s="214" t="s">
        <v>142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33.75" outlineLevel="2" x14ac:dyDescent="0.2">
      <c r="A202" s="221"/>
      <c r="B202" s="222"/>
      <c r="C202" s="263" t="s">
        <v>376</v>
      </c>
      <c r="D202" s="248"/>
      <c r="E202" s="248"/>
      <c r="F202" s="248"/>
      <c r="G202" s="248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4"/>
      <c r="AA202" s="214"/>
      <c r="AB202" s="214"/>
      <c r="AC202" s="214"/>
      <c r="AD202" s="214"/>
      <c r="AE202" s="214"/>
      <c r="AF202" s="214"/>
      <c r="AG202" s="214" t="s">
        <v>144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49" t="str">
        <f>C202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02" s="214"/>
      <c r="BC202" s="214"/>
      <c r="BD202" s="214"/>
      <c r="BE202" s="214"/>
      <c r="BF202" s="214"/>
      <c r="BG202" s="214"/>
      <c r="BH202" s="214"/>
    </row>
    <row r="203" spans="1:60" outlineLevel="2" x14ac:dyDescent="0.2">
      <c r="A203" s="221"/>
      <c r="B203" s="222"/>
      <c r="C203" s="264" t="s">
        <v>377</v>
      </c>
      <c r="D203" s="227"/>
      <c r="E203" s="228">
        <v>8</v>
      </c>
      <c r="F203" s="225"/>
      <c r="G203" s="225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25"/>
      <c r="Z203" s="214"/>
      <c r="AA203" s="214"/>
      <c r="AB203" s="214"/>
      <c r="AC203" s="214"/>
      <c r="AD203" s="214"/>
      <c r="AE203" s="214"/>
      <c r="AF203" s="214"/>
      <c r="AG203" s="214" t="s">
        <v>146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41">
        <v>50</v>
      </c>
      <c r="B204" s="242" t="s">
        <v>378</v>
      </c>
      <c r="C204" s="262" t="s">
        <v>379</v>
      </c>
      <c r="D204" s="243" t="s">
        <v>375</v>
      </c>
      <c r="E204" s="244">
        <v>2</v>
      </c>
      <c r="F204" s="245"/>
      <c r="G204" s="246">
        <f>ROUND(E204*F204,2)</f>
        <v>0</v>
      </c>
      <c r="H204" s="245"/>
      <c r="I204" s="246">
        <f>ROUND(E204*H204,2)</f>
        <v>0</v>
      </c>
      <c r="J204" s="245"/>
      <c r="K204" s="246">
        <f>ROUND(E204*J204,2)</f>
        <v>0</v>
      </c>
      <c r="L204" s="246">
        <v>21</v>
      </c>
      <c r="M204" s="246">
        <f>G204*(1+L204/100)</f>
        <v>0</v>
      </c>
      <c r="N204" s="244">
        <v>0.32973999999999998</v>
      </c>
      <c r="O204" s="244">
        <f>ROUND(E204*N204,2)</f>
        <v>0.66</v>
      </c>
      <c r="P204" s="244">
        <v>0</v>
      </c>
      <c r="Q204" s="244">
        <f>ROUND(E204*P204,2)</f>
        <v>0</v>
      </c>
      <c r="R204" s="246" t="s">
        <v>204</v>
      </c>
      <c r="S204" s="246" t="s">
        <v>139</v>
      </c>
      <c r="T204" s="247" t="s">
        <v>139</v>
      </c>
      <c r="U204" s="225">
        <v>2.6579999999999999</v>
      </c>
      <c r="V204" s="225">
        <f>ROUND(E204*U204,2)</f>
        <v>5.32</v>
      </c>
      <c r="W204" s="225"/>
      <c r="X204" s="225" t="s">
        <v>140</v>
      </c>
      <c r="Y204" s="225" t="s">
        <v>141</v>
      </c>
      <c r="Z204" s="214"/>
      <c r="AA204" s="214"/>
      <c r="AB204" s="214"/>
      <c r="AC204" s="214"/>
      <c r="AD204" s="214"/>
      <c r="AE204" s="214"/>
      <c r="AF204" s="214"/>
      <c r="AG204" s="214" t="s">
        <v>142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ht="33.75" outlineLevel="2" x14ac:dyDescent="0.2">
      <c r="A205" s="221"/>
      <c r="B205" s="222"/>
      <c r="C205" s="263" t="s">
        <v>376</v>
      </c>
      <c r="D205" s="248"/>
      <c r="E205" s="248"/>
      <c r="F205" s="248"/>
      <c r="G205" s="248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4"/>
      <c r="AA205" s="214"/>
      <c r="AB205" s="214"/>
      <c r="AC205" s="214"/>
      <c r="AD205" s="214"/>
      <c r="AE205" s="214"/>
      <c r="AF205" s="214"/>
      <c r="AG205" s="214" t="s">
        <v>144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49" t="str">
        <f>C205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05" s="214"/>
      <c r="BC205" s="214"/>
      <c r="BD205" s="214"/>
      <c r="BE205" s="214"/>
      <c r="BF205" s="214"/>
      <c r="BG205" s="214"/>
      <c r="BH205" s="214"/>
    </row>
    <row r="206" spans="1:60" outlineLevel="2" x14ac:dyDescent="0.2">
      <c r="A206" s="221"/>
      <c r="B206" s="222"/>
      <c r="C206" s="264" t="s">
        <v>380</v>
      </c>
      <c r="D206" s="227"/>
      <c r="E206" s="228">
        <v>2</v>
      </c>
      <c r="F206" s="225"/>
      <c r="G206" s="225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4"/>
      <c r="AA206" s="214"/>
      <c r="AB206" s="214"/>
      <c r="AC206" s="214"/>
      <c r="AD206" s="214"/>
      <c r="AE206" s="214"/>
      <c r="AF206" s="214"/>
      <c r="AG206" s="214" t="s">
        <v>146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50">
        <v>51</v>
      </c>
      <c r="B207" s="251" t="s">
        <v>381</v>
      </c>
      <c r="C207" s="265" t="s">
        <v>382</v>
      </c>
      <c r="D207" s="252" t="s">
        <v>375</v>
      </c>
      <c r="E207" s="253">
        <v>6</v>
      </c>
      <c r="F207" s="254"/>
      <c r="G207" s="255">
        <f>ROUND(E207*F207,2)</f>
        <v>0</v>
      </c>
      <c r="H207" s="254"/>
      <c r="I207" s="255">
        <f>ROUND(E207*H207,2)</f>
        <v>0</v>
      </c>
      <c r="J207" s="254"/>
      <c r="K207" s="255">
        <f>ROUND(E207*J207,2)</f>
        <v>0</v>
      </c>
      <c r="L207" s="255">
        <v>21</v>
      </c>
      <c r="M207" s="255">
        <f>G207*(1+L207/100)</f>
        <v>0</v>
      </c>
      <c r="N207" s="253">
        <v>7.0200000000000002E-3</v>
      </c>
      <c r="O207" s="253">
        <f>ROUND(E207*N207,2)</f>
        <v>0.04</v>
      </c>
      <c r="P207" s="253">
        <v>0</v>
      </c>
      <c r="Q207" s="253">
        <f>ROUND(E207*P207,2)</f>
        <v>0</v>
      </c>
      <c r="R207" s="255" t="s">
        <v>383</v>
      </c>
      <c r="S207" s="255" t="s">
        <v>139</v>
      </c>
      <c r="T207" s="256" t="s">
        <v>139</v>
      </c>
      <c r="U207" s="225">
        <v>1.0940000000000001</v>
      </c>
      <c r="V207" s="225">
        <f>ROUND(E207*U207,2)</f>
        <v>6.56</v>
      </c>
      <c r="W207" s="225"/>
      <c r="X207" s="225" t="s">
        <v>140</v>
      </c>
      <c r="Y207" s="225" t="s">
        <v>141</v>
      </c>
      <c r="Z207" s="214"/>
      <c r="AA207" s="214"/>
      <c r="AB207" s="214"/>
      <c r="AC207" s="214"/>
      <c r="AD207" s="214"/>
      <c r="AE207" s="214"/>
      <c r="AF207" s="214"/>
      <c r="AG207" s="214" t="s">
        <v>142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41">
        <v>52</v>
      </c>
      <c r="B208" s="242" t="s">
        <v>384</v>
      </c>
      <c r="C208" s="262" t="s">
        <v>385</v>
      </c>
      <c r="D208" s="243" t="s">
        <v>375</v>
      </c>
      <c r="E208" s="244">
        <v>80</v>
      </c>
      <c r="F208" s="245"/>
      <c r="G208" s="246">
        <f>ROUND(E208*F208,2)</f>
        <v>0</v>
      </c>
      <c r="H208" s="245"/>
      <c r="I208" s="246">
        <f>ROUND(E208*H208,2)</f>
        <v>0</v>
      </c>
      <c r="J208" s="245"/>
      <c r="K208" s="246">
        <f>ROUND(E208*J208,2)</f>
        <v>0</v>
      </c>
      <c r="L208" s="246">
        <v>21</v>
      </c>
      <c r="M208" s="246">
        <f>G208*(1+L208/100)</f>
        <v>0</v>
      </c>
      <c r="N208" s="244">
        <v>1.32E-2</v>
      </c>
      <c r="O208" s="244">
        <f>ROUND(E208*N208,2)</f>
        <v>1.06</v>
      </c>
      <c r="P208" s="244">
        <v>0</v>
      </c>
      <c r="Q208" s="244">
        <f>ROUND(E208*P208,2)</f>
        <v>0</v>
      </c>
      <c r="R208" s="246" t="s">
        <v>383</v>
      </c>
      <c r="S208" s="246" t="s">
        <v>139</v>
      </c>
      <c r="T208" s="247" t="s">
        <v>139</v>
      </c>
      <c r="U208" s="225">
        <v>0.61599999999999999</v>
      </c>
      <c r="V208" s="225">
        <f>ROUND(E208*U208,2)</f>
        <v>49.28</v>
      </c>
      <c r="W208" s="225"/>
      <c r="X208" s="225" t="s">
        <v>140</v>
      </c>
      <c r="Y208" s="225" t="s">
        <v>141</v>
      </c>
      <c r="Z208" s="214"/>
      <c r="AA208" s="214"/>
      <c r="AB208" s="214"/>
      <c r="AC208" s="214"/>
      <c r="AD208" s="214"/>
      <c r="AE208" s="214"/>
      <c r="AF208" s="214"/>
      <c r="AG208" s="214" t="s">
        <v>142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2" x14ac:dyDescent="0.2">
      <c r="A209" s="221"/>
      <c r="B209" s="222"/>
      <c r="C209" s="263" t="s">
        <v>386</v>
      </c>
      <c r="D209" s="248"/>
      <c r="E209" s="248"/>
      <c r="F209" s="248"/>
      <c r="G209" s="248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4"/>
      <c r="AA209" s="214"/>
      <c r="AB209" s="214"/>
      <c r="AC209" s="214"/>
      <c r="AD209" s="214"/>
      <c r="AE209" s="214"/>
      <c r="AF209" s="214"/>
      <c r="AG209" s="214" t="s">
        <v>144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ht="22.5" outlineLevel="1" x14ac:dyDescent="0.2">
      <c r="A210" s="250">
        <v>53</v>
      </c>
      <c r="B210" s="251" t="s">
        <v>387</v>
      </c>
      <c r="C210" s="265" t="s">
        <v>388</v>
      </c>
      <c r="D210" s="252" t="s">
        <v>375</v>
      </c>
      <c r="E210" s="253">
        <v>7</v>
      </c>
      <c r="F210" s="254"/>
      <c r="G210" s="255">
        <f>ROUND(E210*F210,2)</f>
        <v>0</v>
      </c>
      <c r="H210" s="254"/>
      <c r="I210" s="255">
        <f>ROUND(E210*H210,2)</f>
        <v>0</v>
      </c>
      <c r="J210" s="254"/>
      <c r="K210" s="255">
        <f>ROUND(E210*J210,2)</f>
        <v>0</v>
      </c>
      <c r="L210" s="255">
        <v>21</v>
      </c>
      <c r="M210" s="255">
        <f>G210*(1+L210/100)</f>
        <v>0</v>
      </c>
      <c r="N210" s="253">
        <v>2.9E-4</v>
      </c>
      <c r="O210" s="253">
        <f>ROUND(E210*N210,2)</f>
        <v>0</v>
      </c>
      <c r="P210" s="253">
        <v>0</v>
      </c>
      <c r="Q210" s="253">
        <f>ROUND(E210*P210,2)</f>
        <v>0</v>
      </c>
      <c r="R210" s="255" t="s">
        <v>389</v>
      </c>
      <c r="S210" s="255" t="s">
        <v>139</v>
      </c>
      <c r="T210" s="256" t="s">
        <v>139</v>
      </c>
      <c r="U210" s="225">
        <v>1.18</v>
      </c>
      <c r="V210" s="225">
        <f>ROUND(E210*U210,2)</f>
        <v>8.26</v>
      </c>
      <c r="W210" s="225"/>
      <c r="X210" s="225" t="s">
        <v>140</v>
      </c>
      <c r="Y210" s="225" t="s">
        <v>141</v>
      </c>
      <c r="Z210" s="214"/>
      <c r="AA210" s="214"/>
      <c r="AB210" s="214"/>
      <c r="AC210" s="214"/>
      <c r="AD210" s="214"/>
      <c r="AE210" s="214"/>
      <c r="AF210" s="214"/>
      <c r="AG210" s="214" t="s">
        <v>142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ht="22.5" outlineLevel="1" x14ac:dyDescent="0.2">
      <c r="A211" s="250">
        <v>54</v>
      </c>
      <c r="B211" s="251" t="s">
        <v>390</v>
      </c>
      <c r="C211" s="265" t="s">
        <v>391</v>
      </c>
      <c r="D211" s="252" t="s">
        <v>375</v>
      </c>
      <c r="E211" s="253">
        <v>7</v>
      </c>
      <c r="F211" s="254"/>
      <c r="G211" s="255">
        <f>ROUND(E211*F211,2)</f>
        <v>0</v>
      </c>
      <c r="H211" s="254"/>
      <c r="I211" s="255">
        <f>ROUND(E211*H211,2)</f>
        <v>0</v>
      </c>
      <c r="J211" s="254"/>
      <c r="K211" s="255">
        <f>ROUND(E211*J211,2)</f>
        <v>0</v>
      </c>
      <c r="L211" s="255">
        <v>21</v>
      </c>
      <c r="M211" s="255">
        <f>G211*(1+L211/100)</f>
        <v>0</v>
      </c>
      <c r="N211" s="253">
        <v>2E-3</v>
      </c>
      <c r="O211" s="253">
        <f>ROUND(E211*N211,2)</f>
        <v>0.01</v>
      </c>
      <c r="P211" s="253">
        <v>0</v>
      </c>
      <c r="Q211" s="253">
        <f>ROUND(E211*P211,2)</f>
        <v>0</v>
      </c>
      <c r="R211" s="255" t="s">
        <v>392</v>
      </c>
      <c r="S211" s="255" t="s">
        <v>139</v>
      </c>
      <c r="T211" s="256" t="s">
        <v>139</v>
      </c>
      <c r="U211" s="225">
        <v>0</v>
      </c>
      <c r="V211" s="225">
        <f>ROUND(E211*U211,2)</f>
        <v>0</v>
      </c>
      <c r="W211" s="225"/>
      <c r="X211" s="225" t="s">
        <v>335</v>
      </c>
      <c r="Y211" s="225" t="s">
        <v>141</v>
      </c>
      <c r="Z211" s="214"/>
      <c r="AA211" s="214"/>
      <c r="AB211" s="214"/>
      <c r="AC211" s="214"/>
      <c r="AD211" s="214"/>
      <c r="AE211" s="214"/>
      <c r="AF211" s="214"/>
      <c r="AG211" s="214" t="s">
        <v>336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50">
        <v>55</v>
      </c>
      <c r="B212" s="251" t="s">
        <v>393</v>
      </c>
      <c r="C212" s="265" t="s">
        <v>394</v>
      </c>
      <c r="D212" s="252" t="s">
        <v>375</v>
      </c>
      <c r="E212" s="253">
        <v>6</v>
      </c>
      <c r="F212" s="254"/>
      <c r="G212" s="255">
        <f>ROUND(E212*F212,2)</f>
        <v>0</v>
      </c>
      <c r="H212" s="254"/>
      <c r="I212" s="255">
        <f>ROUND(E212*H212,2)</f>
        <v>0</v>
      </c>
      <c r="J212" s="254"/>
      <c r="K212" s="255">
        <f>ROUND(E212*J212,2)</f>
        <v>0</v>
      </c>
      <c r="L212" s="255">
        <v>21</v>
      </c>
      <c r="M212" s="255">
        <f>G212*(1+L212/100)</f>
        <v>0</v>
      </c>
      <c r="N212" s="253">
        <v>9.7000000000000003E-2</v>
      </c>
      <c r="O212" s="253">
        <f>ROUND(E212*N212,2)</f>
        <v>0.57999999999999996</v>
      </c>
      <c r="P212" s="253">
        <v>0</v>
      </c>
      <c r="Q212" s="253">
        <f>ROUND(E212*P212,2)</f>
        <v>0</v>
      </c>
      <c r="R212" s="255" t="s">
        <v>392</v>
      </c>
      <c r="S212" s="255" t="s">
        <v>139</v>
      </c>
      <c r="T212" s="256" t="s">
        <v>139</v>
      </c>
      <c r="U212" s="225">
        <v>0</v>
      </c>
      <c r="V212" s="225">
        <f>ROUND(E212*U212,2)</f>
        <v>0</v>
      </c>
      <c r="W212" s="225"/>
      <c r="X212" s="225" t="s">
        <v>335</v>
      </c>
      <c r="Y212" s="225" t="s">
        <v>141</v>
      </c>
      <c r="Z212" s="214"/>
      <c r="AA212" s="214"/>
      <c r="AB212" s="214"/>
      <c r="AC212" s="214"/>
      <c r="AD212" s="214"/>
      <c r="AE212" s="214"/>
      <c r="AF212" s="214"/>
      <c r="AG212" s="214" t="s">
        <v>336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x14ac:dyDescent="0.2">
      <c r="A213" s="234" t="s">
        <v>133</v>
      </c>
      <c r="B213" s="235" t="s">
        <v>89</v>
      </c>
      <c r="C213" s="261" t="s">
        <v>90</v>
      </c>
      <c r="D213" s="236"/>
      <c r="E213" s="237"/>
      <c r="F213" s="238"/>
      <c r="G213" s="238">
        <f>SUMIF(AG214:AG220,"&lt;&gt;NOR",G214:G220)</f>
        <v>0</v>
      </c>
      <c r="H213" s="238"/>
      <c r="I213" s="238">
        <f>SUM(I214:I220)</f>
        <v>0</v>
      </c>
      <c r="J213" s="238"/>
      <c r="K213" s="238">
        <f>SUM(K214:K220)</f>
        <v>0</v>
      </c>
      <c r="L213" s="238"/>
      <c r="M213" s="238">
        <f>SUM(M214:M220)</f>
        <v>0</v>
      </c>
      <c r="N213" s="237"/>
      <c r="O213" s="237">
        <f>SUM(O214:O220)</f>
        <v>0</v>
      </c>
      <c r="P213" s="237"/>
      <c r="Q213" s="237">
        <f>SUM(Q214:Q220)</f>
        <v>0.18000000000000002</v>
      </c>
      <c r="R213" s="238"/>
      <c r="S213" s="238"/>
      <c r="T213" s="239"/>
      <c r="U213" s="233"/>
      <c r="V213" s="233">
        <f>SUM(V214:V220)</f>
        <v>8.8699999999999992</v>
      </c>
      <c r="W213" s="233"/>
      <c r="X213" s="233"/>
      <c r="Y213" s="233"/>
      <c r="AG213" t="s">
        <v>134</v>
      </c>
    </row>
    <row r="214" spans="1:60" outlineLevel="1" x14ac:dyDescent="0.2">
      <c r="A214" s="241">
        <v>56</v>
      </c>
      <c r="B214" s="242" t="s">
        <v>395</v>
      </c>
      <c r="C214" s="262" t="s">
        <v>396</v>
      </c>
      <c r="D214" s="243" t="s">
        <v>221</v>
      </c>
      <c r="E214" s="244">
        <v>0.84</v>
      </c>
      <c r="F214" s="245"/>
      <c r="G214" s="246">
        <f>ROUND(E214*F214,2)</f>
        <v>0</v>
      </c>
      <c r="H214" s="245"/>
      <c r="I214" s="246">
        <f>ROUND(E214*H214,2)</f>
        <v>0</v>
      </c>
      <c r="J214" s="245"/>
      <c r="K214" s="246">
        <f>ROUND(E214*J214,2)</f>
        <v>0</v>
      </c>
      <c r="L214" s="246">
        <v>21</v>
      </c>
      <c r="M214" s="246">
        <f>G214*(1+L214/100)</f>
        <v>0</v>
      </c>
      <c r="N214" s="244">
        <v>2.2799999999999999E-3</v>
      </c>
      <c r="O214" s="244">
        <f>ROUND(E214*N214,2)</f>
        <v>0</v>
      </c>
      <c r="P214" s="244">
        <v>5.024E-2</v>
      </c>
      <c r="Q214" s="244">
        <f>ROUND(E214*P214,2)</f>
        <v>0.04</v>
      </c>
      <c r="R214" s="246" t="s">
        <v>397</v>
      </c>
      <c r="S214" s="246" t="s">
        <v>139</v>
      </c>
      <c r="T214" s="247" t="s">
        <v>139</v>
      </c>
      <c r="U214" s="225">
        <v>4.5999999999999996</v>
      </c>
      <c r="V214" s="225">
        <f>ROUND(E214*U214,2)</f>
        <v>3.86</v>
      </c>
      <c r="W214" s="225"/>
      <c r="X214" s="225" t="s">
        <v>140</v>
      </c>
      <c r="Y214" s="225" t="s">
        <v>141</v>
      </c>
      <c r="Z214" s="214"/>
      <c r="AA214" s="214"/>
      <c r="AB214" s="214"/>
      <c r="AC214" s="214"/>
      <c r="AD214" s="214"/>
      <c r="AE214" s="214"/>
      <c r="AF214" s="214"/>
      <c r="AG214" s="214" t="s">
        <v>142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2" x14ac:dyDescent="0.2">
      <c r="A215" s="221"/>
      <c r="B215" s="222"/>
      <c r="C215" s="264" t="s">
        <v>398</v>
      </c>
      <c r="D215" s="227"/>
      <c r="E215" s="228">
        <v>0.84</v>
      </c>
      <c r="F215" s="225"/>
      <c r="G215" s="225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25"/>
      <c r="Z215" s="214"/>
      <c r="AA215" s="214"/>
      <c r="AB215" s="214"/>
      <c r="AC215" s="214"/>
      <c r="AD215" s="214"/>
      <c r="AE215" s="214"/>
      <c r="AF215" s="214"/>
      <c r="AG215" s="214" t="s">
        <v>146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ht="22.5" outlineLevel="1" x14ac:dyDescent="0.2">
      <c r="A216" s="250">
        <v>57</v>
      </c>
      <c r="B216" s="251" t="s">
        <v>399</v>
      </c>
      <c r="C216" s="265" t="s">
        <v>400</v>
      </c>
      <c r="D216" s="252" t="s">
        <v>221</v>
      </c>
      <c r="E216" s="253">
        <v>0.84</v>
      </c>
      <c r="F216" s="254"/>
      <c r="G216" s="255">
        <f>ROUND(E216*F216,2)</f>
        <v>0</v>
      </c>
      <c r="H216" s="254"/>
      <c r="I216" s="255">
        <f>ROUND(E216*H216,2)</f>
        <v>0</v>
      </c>
      <c r="J216" s="254"/>
      <c r="K216" s="255">
        <f>ROUND(E216*J216,2)</f>
        <v>0</v>
      </c>
      <c r="L216" s="255">
        <v>21</v>
      </c>
      <c r="M216" s="255">
        <f>G216*(1+L216/100)</f>
        <v>0</v>
      </c>
      <c r="N216" s="253">
        <v>1.0000000000000001E-5</v>
      </c>
      <c r="O216" s="253">
        <f>ROUND(E216*N216,2)</f>
        <v>0</v>
      </c>
      <c r="P216" s="253">
        <v>0</v>
      </c>
      <c r="Q216" s="253">
        <f>ROUND(E216*P216,2)</f>
        <v>0</v>
      </c>
      <c r="R216" s="255" t="s">
        <v>397</v>
      </c>
      <c r="S216" s="255" t="s">
        <v>139</v>
      </c>
      <c r="T216" s="256" t="s">
        <v>139</v>
      </c>
      <c r="U216" s="225">
        <v>1.4890000000000001</v>
      </c>
      <c r="V216" s="225">
        <f>ROUND(E216*U216,2)</f>
        <v>1.25</v>
      </c>
      <c r="W216" s="225"/>
      <c r="X216" s="225" t="s">
        <v>140</v>
      </c>
      <c r="Y216" s="225" t="s">
        <v>141</v>
      </c>
      <c r="Z216" s="214"/>
      <c r="AA216" s="214"/>
      <c r="AB216" s="214"/>
      <c r="AC216" s="214"/>
      <c r="AD216" s="214"/>
      <c r="AE216" s="214"/>
      <c r="AF216" s="214"/>
      <c r="AG216" s="214" t="s">
        <v>142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ht="22.5" outlineLevel="1" x14ac:dyDescent="0.2">
      <c r="A217" s="250">
        <v>58</v>
      </c>
      <c r="B217" s="251" t="s">
        <v>401</v>
      </c>
      <c r="C217" s="265" t="s">
        <v>402</v>
      </c>
      <c r="D217" s="252" t="s">
        <v>221</v>
      </c>
      <c r="E217" s="253">
        <v>0.84</v>
      </c>
      <c r="F217" s="254"/>
      <c r="G217" s="255">
        <f>ROUND(E217*F217,2)</f>
        <v>0</v>
      </c>
      <c r="H217" s="254"/>
      <c r="I217" s="255">
        <f>ROUND(E217*H217,2)</f>
        <v>0</v>
      </c>
      <c r="J217" s="254"/>
      <c r="K217" s="255">
        <f>ROUND(E217*J217,2)</f>
        <v>0</v>
      </c>
      <c r="L217" s="255">
        <v>21</v>
      </c>
      <c r="M217" s="255">
        <f>G217*(1+L217/100)</f>
        <v>0</v>
      </c>
      <c r="N217" s="253">
        <v>0</v>
      </c>
      <c r="O217" s="253">
        <f>ROUND(E217*N217,2)</f>
        <v>0</v>
      </c>
      <c r="P217" s="253">
        <v>0</v>
      </c>
      <c r="Q217" s="253">
        <f>ROUND(E217*P217,2)</f>
        <v>0</v>
      </c>
      <c r="R217" s="255" t="s">
        <v>397</v>
      </c>
      <c r="S217" s="255" t="s">
        <v>139</v>
      </c>
      <c r="T217" s="256" t="s">
        <v>139</v>
      </c>
      <c r="U217" s="225">
        <v>1.3</v>
      </c>
      <c r="V217" s="225">
        <f>ROUND(E217*U217,2)</f>
        <v>1.0900000000000001</v>
      </c>
      <c r="W217" s="225"/>
      <c r="X217" s="225" t="s">
        <v>140</v>
      </c>
      <c r="Y217" s="225" t="s">
        <v>141</v>
      </c>
      <c r="Z217" s="214"/>
      <c r="AA217" s="214"/>
      <c r="AB217" s="214"/>
      <c r="AC217" s="214"/>
      <c r="AD217" s="214"/>
      <c r="AE217" s="214"/>
      <c r="AF217" s="214"/>
      <c r="AG217" s="214" t="s">
        <v>142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ht="22.5" outlineLevel="1" x14ac:dyDescent="0.2">
      <c r="A218" s="250">
        <v>59</v>
      </c>
      <c r="B218" s="251" t="s">
        <v>403</v>
      </c>
      <c r="C218" s="265" t="s">
        <v>404</v>
      </c>
      <c r="D218" s="252" t="s">
        <v>221</v>
      </c>
      <c r="E218" s="253">
        <v>0.84</v>
      </c>
      <c r="F218" s="254"/>
      <c r="G218" s="255">
        <f>ROUND(E218*F218,2)</f>
        <v>0</v>
      </c>
      <c r="H218" s="254"/>
      <c r="I218" s="255">
        <f>ROUND(E218*H218,2)</f>
        <v>0</v>
      </c>
      <c r="J218" s="254"/>
      <c r="K218" s="255">
        <f>ROUND(E218*J218,2)</f>
        <v>0</v>
      </c>
      <c r="L218" s="255">
        <v>21</v>
      </c>
      <c r="M218" s="255">
        <f>G218*(1+L218/100)</f>
        <v>0</v>
      </c>
      <c r="N218" s="253">
        <v>0</v>
      </c>
      <c r="O218" s="253">
        <f>ROUND(E218*N218,2)</f>
        <v>0</v>
      </c>
      <c r="P218" s="253">
        <v>0</v>
      </c>
      <c r="Q218" s="253">
        <f>ROUND(E218*P218,2)</f>
        <v>0</v>
      </c>
      <c r="R218" s="255" t="s">
        <v>397</v>
      </c>
      <c r="S218" s="255" t="s">
        <v>139</v>
      </c>
      <c r="T218" s="256" t="s">
        <v>139</v>
      </c>
      <c r="U218" s="225">
        <v>0.97</v>
      </c>
      <c r="V218" s="225">
        <f>ROUND(E218*U218,2)</f>
        <v>0.81</v>
      </c>
      <c r="W218" s="225"/>
      <c r="X218" s="225" t="s">
        <v>140</v>
      </c>
      <c r="Y218" s="225" t="s">
        <v>141</v>
      </c>
      <c r="Z218" s="214"/>
      <c r="AA218" s="214"/>
      <c r="AB218" s="214"/>
      <c r="AC218" s="214"/>
      <c r="AD218" s="214"/>
      <c r="AE218" s="214"/>
      <c r="AF218" s="214"/>
      <c r="AG218" s="214" t="s">
        <v>142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ht="22.5" outlineLevel="1" x14ac:dyDescent="0.2">
      <c r="A219" s="250">
        <v>60</v>
      </c>
      <c r="B219" s="251" t="s">
        <v>405</v>
      </c>
      <c r="C219" s="265" t="s">
        <v>406</v>
      </c>
      <c r="D219" s="252" t="s">
        <v>375</v>
      </c>
      <c r="E219" s="253">
        <v>6</v>
      </c>
      <c r="F219" s="254"/>
      <c r="G219" s="255">
        <f>ROUND(E219*F219,2)</f>
        <v>0</v>
      </c>
      <c r="H219" s="254"/>
      <c r="I219" s="255">
        <f>ROUND(E219*H219,2)</f>
        <v>0</v>
      </c>
      <c r="J219" s="254"/>
      <c r="K219" s="255">
        <f>ROUND(E219*J219,2)</f>
        <v>0</v>
      </c>
      <c r="L219" s="255">
        <v>21</v>
      </c>
      <c r="M219" s="255">
        <f>G219*(1+L219/100)</f>
        <v>0</v>
      </c>
      <c r="N219" s="253">
        <v>0</v>
      </c>
      <c r="O219" s="253">
        <f>ROUND(E219*N219,2)</f>
        <v>0</v>
      </c>
      <c r="P219" s="253">
        <v>2.4E-2</v>
      </c>
      <c r="Q219" s="253">
        <f>ROUND(E219*P219,2)</f>
        <v>0.14000000000000001</v>
      </c>
      <c r="R219" s="255" t="s">
        <v>397</v>
      </c>
      <c r="S219" s="255" t="s">
        <v>139</v>
      </c>
      <c r="T219" s="256" t="s">
        <v>139</v>
      </c>
      <c r="U219" s="225">
        <v>0.18</v>
      </c>
      <c r="V219" s="225">
        <f>ROUND(E219*U219,2)</f>
        <v>1.08</v>
      </c>
      <c r="W219" s="225"/>
      <c r="X219" s="225" t="s">
        <v>140</v>
      </c>
      <c r="Y219" s="225" t="s">
        <v>141</v>
      </c>
      <c r="Z219" s="214"/>
      <c r="AA219" s="214"/>
      <c r="AB219" s="214"/>
      <c r="AC219" s="214"/>
      <c r="AD219" s="214"/>
      <c r="AE219" s="214"/>
      <c r="AF219" s="214"/>
      <c r="AG219" s="214" t="s">
        <v>142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50">
        <v>61</v>
      </c>
      <c r="B220" s="251" t="s">
        <v>407</v>
      </c>
      <c r="C220" s="265" t="s">
        <v>408</v>
      </c>
      <c r="D220" s="252" t="s">
        <v>221</v>
      </c>
      <c r="E220" s="253">
        <v>0.84</v>
      </c>
      <c r="F220" s="254"/>
      <c r="G220" s="255">
        <f>ROUND(E220*F220,2)</f>
        <v>0</v>
      </c>
      <c r="H220" s="254"/>
      <c r="I220" s="255">
        <f>ROUND(E220*H220,2)</f>
        <v>0</v>
      </c>
      <c r="J220" s="254"/>
      <c r="K220" s="255">
        <f>ROUND(E220*J220,2)</f>
        <v>0</v>
      </c>
      <c r="L220" s="255">
        <v>21</v>
      </c>
      <c r="M220" s="255">
        <f>G220*(1+L220/100)</f>
        <v>0</v>
      </c>
      <c r="N220" s="253">
        <v>8.8999999999999995E-4</v>
      </c>
      <c r="O220" s="253">
        <f>ROUND(E220*N220,2)</f>
        <v>0</v>
      </c>
      <c r="P220" s="253">
        <v>0</v>
      </c>
      <c r="Q220" s="253">
        <f>ROUND(E220*P220,2)</f>
        <v>0</v>
      </c>
      <c r="R220" s="255"/>
      <c r="S220" s="255" t="s">
        <v>226</v>
      </c>
      <c r="T220" s="256" t="s">
        <v>139</v>
      </c>
      <c r="U220" s="225">
        <v>0.93</v>
      </c>
      <c r="V220" s="225">
        <f>ROUND(E220*U220,2)</f>
        <v>0.78</v>
      </c>
      <c r="W220" s="225"/>
      <c r="X220" s="225" t="s">
        <v>140</v>
      </c>
      <c r="Y220" s="225" t="s">
        <v>141</v>
      </c>
      <c r="Z220" s="214"/>
      <c r="AA220" s="214"/>
      <c r="AB220" s="214"/>
      <c r="AC220" s="214"/>
      <c r="AD220" s="214"/>
      <c r="AE220" s="214"/>
      <c r="AF220" s="214"/>
      <c r="AG220" s="214" t="s">
        <v>142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x14ac:dyDescent="0.2">
      <c r="A221" s="234" t="s">
        <v>133</v>
      </c>
      <c r="B221" s="235" t="s">
        <v>91</v>
      </c>
      <c r="C221" s="261" t="s">
        <v>92</v>
      </c>
      <c r="D221" s="236"/>
      <c r="E221" s="237"/>
      <c r="F221" s="238"/>
      <c r="G221" s="238">
        <f>SUMIF(AG222:AG240,"&lt;&gt;NOR",G222:G240)</f>
        <v>0</v>
      </c>
      <c r="H221" s="238"/>
      <c r="I221" s="238">
        <f>SUM(I222:I240)</f>
        <v>0</v>
      </c>
      <c r="J221" s="238"/>
      <c r="K221" s="238">
        <f>SUM(K222:K240)</f>
        <v>0</v>
      </c>
      <c r="L221" s="238"/>
      <c r="M221" s="238">
        <f>SUM(M222:M240)</f>
        <v>0</v>
      </c>
      <c r="N221" s="237"/>
      <c r="O221" s="237">
        <f>SUM(O222:O240)</f>
        <v>12.610000000000001</v>
      </c>
      <c r="P221" s="237"/>
      <c r="Q221" s="237">
        <f>SUM(Q222:Q240)</f>
        <v>0</v>
      </c>
      <c r="R221" s="238"/>
      <c r="S221" s="238"/>
      <c r="T221" s="239"/>
      <c r="U221" s="233"/>
      <c r="V221" s="233">
        <f>SUM(V222:V240)</f>
        <v>79.39</v>
      </c>
      <c r="W221" s="233"/>
      <c r="X221" s="233"/>
      <c r="Y221" s="233"/>
      <c r="AG221" t="s">
        <v>134</v>
      </c>
    </row>
    <row r="222" spans="1:60" ht="22.5" outlineLevel="1" x14ac:dyDescent="0.2">
      <c r="A222" s="241">
        <v>62</v>
      </c>
      <c r="B222" s="242" t="s">
        <v>409</v>
      </c>
      <c r="C222" s="262" t="s">
        <v>410</v>
      </c>
      <c r="D222" s="243" t="s">
        <v>221</v>
      </c>
      <c r="E222" s="244">
        <v>59.5</v>
      </c>
      <c r="F222" s="245"/>
      <c r="G222" s="246">
        <f>ROUND(E222*F222,2)</f>
        <v>0</v>
      </c>
      <c r="H222" s="245"/>
      <c r="I222" s="246">
        <f>ROUND(E222*H222,2)</f>
        <v>0</v>
      </c>
      <c r="J222" s="245"/>
      <c r="K222" s="246">
        <f>ROUND(E222*J222,2)</f>
        <v>0</v>
      </c>
      <c r="L222" s="246">
        <v>21</v>
      </c>
      <c r="M222" s="246">
        <f>G222*(1+L222/100)</f>
        <v>0</v>
      </c>
      <c r="N222" s="244">
        <v>9.01E-2</v>
      </c>
      <c r="O222" s="244">
        <f>ROUND(E222*N222,2)</f>
        <v>5.36</v>
      </c>
      <c r="P222" s="244">
        <v>0</v>
      </c>
      <c r="Q222" s="244">
        <f>ROUND(E222*P222,2)</f>
        <v>0</v>
      </c>
      <c r="R222" s="246" t="s">
        <v>204</v>
      </c>
      <c r="S222" s="246" t="s">
        <v>139</v>
      </c>
      <c r="T222" s="247" t="s">
        <v>139</v>
      </c>
      <c r="U222" s="225">
        <v>0.4415</v>
      </c>
      <c r="V222" s="225">
        <f>ROUND(E222*U222,2)</f>
        <v>26.27</v>
      </c>
      <c r="W222" s="225"/>
      <c r="X222" s="225" t="s">
        <v>140</v>
      </c>
      <c r="Y222" s="225" t="s">
        <v>141</v>
      </c>
      <c r="Z222" s="214"/>
      <c r="AA222" s="214"/>
      <c r="AB222" s="214"/>
      <c r="AC222" s="214"/>
      <c r="AD222" s="214"/>
      <c r="AE222" s="214"/>
      <c r="AF222" s="214"/>
      <c r="AG222" s="214" t="s">
        <v>142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2" x14ac:dyDescent="0.2">
      <c r="A223" s="221"/>
      <c r="B223" s="222"/>
      <c r="C223" s="264" t="s">
        <v>411</v>
      </c>
      <c r="D223" s="227"/>
      <c r="E223" s="228">
        <v>59.5</v>
      </c>
      <c r="F223" s="225"/>
      <c r="G223" s="225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4"/>
      <c r="AA223" s="214"/>
      <c r="AB223" s="214"/>
      <c r="AC223" s="214"/>
      <c r="AD223" s="214"/>
      <c r="AE223" s="214"/>
      <c r="AF223" s="214"/>
      <c r="AG223" s="214" t="s">
        <v>146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ht="22.5" outlineLevel="1" x14ac:dyDescent="0.2">
      <c r="A224" s="250">
        <v>63</v>
      </c>
      <c r="B224" s="251" t="s">
        <v>412</v>
      </c>
      <c r="C224" s="265" t="s">
        <v>413</v>
      </c>
      <c r="D224" s="252" t="s">
        <v>375</v>
      </c>
      <c r="E224" s="253">
        <v>6</v>
      </c>
      <c r="F224" s="254"/>
      <c r="G224" s="255">
        <f>ROUND(E224*F224,2)</f>
        <v>0</v>
      </c>
      <c r="H224" s="254"/>
      <c r="I224" s="255">
        <f>ROUND(E224*H224,2)</f>
        <v>0</v>
      </c>
      <c r="J224" s="254"/>
      <c r="K224" s="255">
        <f>ROUND(E224*J224,2)</f>
        <v>0</v>
      </c>
      <c r="L224" s="255">
        <v>21</v>
      </c>
      <c r="M224" s="255">
        <f>G224*(1+L224/100)</f>
        <v>0</v>
      </c>
      <c r="N224" s="253">
        <v>0.11565</v>
      </c>
      <c r="O224" s="253">
        <f>ROUND(E224*N224,2)</f>
        <v>0.69</v>
      </c>
      <c r="P224" s="253">
        <v>0</v>
      </c>
      <c r="Q224" s="253">
        <f>ROUND(E224*P224,2)</f>
        <v>0</v>
      </c>
      <c r="R224" s="255" t="s">
        <v>204</v>
      </c>
      <c r="S224" s="255" t="s">
        <v>139</v>
      </c>
      <c r="T224" s="256" t="s">
        <v>139</v>
      </c>
      <c r="U224" s="225">
        <v>0.4597</v>
      </c>
      <c r="V224" s="225">
        <f>ROUND(E224*U224,2)</f>
        <v>2.76</v>
      </c>
      <c r="W224" s="225"/>
      <c r="X224" s="225" t="s">
        <v>140</v>
      </c>
      <c r="Y224" s="225" t="s">
        <v>141</v>
      </c>
      <c r="Z224" s="214"/>
      <c r="AA224" s="214"/>
      <c r="AB224" s="214"/>
      <c r="AC224" s="214"/>
      <c r="AD224" s="214"/>
      <c r="AE224" s="214"/>
      <c r="AF224" s="214"/>
      <c r="AG224" s="214" t="s">
        <v>142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41">
        <v>64</v>
      </c>
      <c r="B225" s="242" t="s">
        <v>414</v>
      </c>
      <c r="C225" s="262" t="s">
        <v>415</v>
      </c>
      <c r="D225" s="243" t="s">
        <v>375</v>
      </c>
      <c r="E225" s="244">
        <v>6</v>
      </c>
      <c r="F225" s="245"/>
      <c r="G225" s="246">
        <f>ROUND(E225*F225,2)</f>
        <v>0</v>
      </c>
      <c r="H225" s="245"/>
      <c r="I225" s="246">
        <f>ROUND(E225*H225,2)</f>
        <v>0</v>
      </c>
      <c r="J225" s="245"/>
      <c r="K225" s="246">
        <f>ROUND(E225*J225,2)</f>
        <v>0</v>
      </c>
      <c r="L225" s="246">
        <v>21</v>
      </c>
      <c r="M225" s="246">
        <f>G225*(1+L225/100)</f>
        <v>0</v>
      </c>
      <c r="N225" s="244">
        <v>0.22344</v>
      </c>
      <c r="O225" s="244">
        <f>ROUND(E225*N225,2)</f>
        <v>1.34</v>
      </c>
      <c r="P225" s="244">
        <v>0</v>
      </c>
      <c r="Q225" s="244">
        <f>ROUND(E225*P225,2)</f>
        <v>0</v>
      </c>
      <c r="R225" s="246" t="s">
        <v>204</v>
      </c>
      <c r="S225" s="246" t="s">
        <v>139</v>
      </c>
      <c r="T225" s="247" t="s">
        <v>139</v>
      </c>
      <c r="U225" s="225">
        <v>5.5250000000000004</v>
      </c>
      <c r="V225" s="225">
        <f>ROUND(E225*U225,2)</f>
        <v>33.15</v>
      </c>
      <c r="W225" s="225"/>
      <c r="X225" s="225" t="s">
        <v>140</v>
      </c>
      <c r="Y225" s="225" t="s">
        <v>141</v>
      </c>
      <c r="Z225" s="214"/>
      <c r="AA225" s="214"/>
      <c r="AB225" s="214"/>
      <c r="AC225" s="214"/>
      <c r="AD225" s="214"/>
      <c r="AE225" s="214"/>
      <c r="AF225" s="214"/>
      <c r="AG225" s="214" t="s">
        <v>142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2" x14ac:dyDescent="0.2">
      <c r="A226" s="221"/>
      <c r="B226" s="222"/>
      <c r="C226" s="263" t="s">
        <v>416</v>
      </c>
      <c r="D226" s="248"/>
      <c r="E226" s="248"/>
      <c r="F226" s="248"/>
      <c r="G226" s="248"/>
      <c r="H226" s="225"/>
      <c r="I226" s="225"/>
      <c r="J226" s="225"/>
      <c r="K226" s="225"/>
      <c r="L226" s="225"/>
      <c r="M226" s="225"/>
      <c r="N226" s="224"/>
      <c r="O226" s="224"/>
      <c r="P226" s="224"/>
      <c r="Q226" s="224"/>
      <c r="R226" s="225"/>
      <c r="S226" s="225"/>
      <c r="T226" s="225"/>
      <c r="U226" s="225"/>
      <c r="V226" s="225"/>
      <c r="W226" s="225"/>
      <c r="X226" s="225"/>
      <c r="Y226" s="225"/>
      <c r="Z226" s="214"/>
      <c r="AA226" s="214"/>
      <c r="AB226" s="214"/>
      <c r="AC226" s="214"/>
      <c r="AD226" s="214"/>
      <c r="AE226" s="214"/>
      <c r="AF226" s="214"/>
      <c r="AG226" s="214" t="s">
        <v>144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41">
        <v>65</v>
      </c>
      <c r="B227" s="242" t="s">
        <v>417</v>
      </c>
      <c r="C227" s="262" t="s">
        <v>418</v>
      </c>
      <c r="D227" s="243" t="s">
        <v>375</v>
      </c>
      <c r="E227" s="244">
        <v>14</v>
      </c>
      <c r="F227" s="245"/>
      <c r="G227" s="246">
        <f>ROUND(E227*F227,2)</f>
        <v>0</v>
      </c>
      <c r="H227" s="245"/>
      <c r="I227" s="246">
        <f>ROUND(E227*H227,2)</f>
        <v>0</v>
      </c>
      <c r="J227" s="245"/>
      <c r="K227" s="246">
        <f>ROUND(E227*J227,2)</f>
        <v>0</v>
      </c>
      <c r="L227" s="246">
        <v>21</v>
      </c>
      <c r="M227" s="246">
        <f>G227*(1+L227/100)</f>
        <v>0</v>
      </c>
      <c r="N227" s="244">
        <v>0.22272</v>
      </c>
      <c r="O227" s="244">
        <f>ROUND(E227*N227,2)</f>
        <v>3.12</v>
      </c>
      <c r="P227" s="244">
        <v>0</v>
      </c>
      <c r="Q227" s="244">
        <f>ROUND(E227*P227,2)</f>
        <v>0</v>
      </c>
      <c r="R227" s="246" t="s">
        <v>204</v>
      </c>
      <c r="S227" s="246" t="s">
        <v>139</v>
      </c>
      <c r="T227" s="247" t="s">
        <v>139</v>
      </c>
      <c r="U227" s="225">
        <v>0.98</v>
      </c>
      <c r="V227" s="225">
        <f>ROUND(E227*U227,2)</f>
        <v>13.72</v>
      </c>
      <c r="W227" s="225"/>
      <c r="X227" s="225" t="s">
        <v>140</v>
      </c>
      <c r="Y227" s="225" t="s">
        <v>141</v>
      </c>
      <c r="Z227" s="214"/>
      <c r="AA227" s="214"/>
      <c r="AB227" s="214"/>
      <c r="AC227" s="214"/>
      <c r="AD227" s="214"/>
      <c r="AE227" s="214"/>
      <c r="AF227" s="214"/>
      <c r="AG227" s="214" t="s">
        <v>142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2" x14ac:dyDescent="0.2">
      <c r="A228" s="221"/>
      <c r="B228" s="222"/>
      <c r="C228" s="263" t="s">
        <v>416</v>
      </c>
      <c r="D228" s="248"/>
      <c r="E228" s="248"/>
      <c r="F228" s="248"/>
      <c r="G228" s="248"/>
      <c r="H228" s="225"/>
      <c r="I228" s="225"/>
      <c r="J228" s="225"/>
      <c r="K228" s="225"/>
      <c r="L228" s="225"/>
      <c r="M228" s="225"/>
      <c r="N228" s="224"/>
      <c r="O228" s="224"/>
      <c r="P228" s="224"/>
      <c r="Q228" s="224"/>
      <c r="R228" s="225"/>
      <c r="S228" s="225"/>
      <c r="T228" s="225"/>
      <c r="U228" s="225"/>
      <c r="V228" s="225"/>
      <c r="W228" s="225"/>
      <c r="X228" s="225"/>
      <c r="Y228" s="225"/>
      <c r="Z228" s="214"/>
      <c r="AA228" s="214"/>
      <c r="AB228" s="214"/>
      <c r="AC228" s="214"/>
      <c r="AD228" s="214"/>
      <c r="AE228" s="214"/>
      <c r="AF228" s="214"/>
      <c r="AG228" s="214" t="s">
        <v>144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41">
        <v>66</v>
      </c>
      <c r="B229" s="242" t="s">
        <v>419</v>
      </c>
      <c r="C229" s="262" t="s">
        <v>420</v>
      </c>
      <c r="D229" s="243" t="s">
        <v>375</v>
      </c>
      <c r="E229" s="244">
        <v>12</v>
      </c>
      <c r="F229" s="245"/>
      <c r="G229" s="246">
        <f>ROUND(E229*F229,2)</f>
        <v>0</v>
      </c>
      <c r="H229" s="245"/>
      <c r="I229" s="246">
        <f>ROUND(E229*H229,2)</f>
        <v>0</v>
      </c>
      <c r="J229" s="245"/>
      <c r="K229" s="246">
        <f>ROUND(E229*J229,2)</f>
        <v>0</v>
      </c>
      <c r="L229" s="246">
        <v>21</v>
      </c>
      <c r="M229" s="246">
        <f>G229*(1+L229/100)</f>
        <v>0</v>
      </c>
      <c r="N229" s="244">
        <v>7.2000000000000005E-4</v>
      </c>
      <c r="O229" s="244">
        <f>ROUND(E229*N229,2)</f>
        <v>0.01</v>
      </c>
      <c r="P229" s="244">
        <v>0</v>
      </c>
      <c r="Q229" s="244">
        <f>ROUND(E229*P229,2)</f>
        <v>0</v>
      </c>
      <c r="R229" s="246" t="s">
        <v>204</v>
      </c>
      <c r="S229" s="246" t="s">
        <v>139</v>
      </c>
      <c r="T229" s="247" t="s">
        <v>139</v>
      </c>
      <c r="U229" s="225">
        <v>0.29099999999999998</v>
      </c>
      <c r="V229" s="225">
        <f>ROUND(E229*U229,2)</f>
        <v>3.49</v>
      </c>
      <c r="W229" s="225"/>
      <c r="X229" s="225" t="s">
        <v>140</v>
      </c>
      <c r="Y229" s="225" t="s">
        <v>141</v>
      </c>
      <c r="Z229" s="214"/>
      <c r="AA229" s="214"/>
      <c r="AB229" s="214"/>
      <c r="AC229" s="214"/>
      <c r="AD229" s="214"/>
      <c r="AE229" s="214"/>
      <c r="AF229" s="214"/>
      <c r="AG229" s="214" t="s">
        <v>142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2" x14ac:dyDescent="0.2">
      <c r="A230" s="221"/>
      <c r="B230" s="222"/>
      <c r="C230" s="263" t="s">
        <v>416</v>
      </c>
      <c r="D230" s="248"/>
      <c r="E230" s="248"/>
      <c r="F230" s="248"/>
      <c r="G230" s="248"/>
      <c r="H230" s="225"/>
      <c r="I230" s="225"/>
      <c r="J230" s="225"/>
      <c r="K230" s="225"/>
      <c r="L230" s="225"/>
      <c r="M230" s="225"/>
      <c r="N230" s="224"/>
      <c r="O230" s="224"/>
      <c r="P230" s="224"/>
      <c r="Q230" s="224"/>
      <c r="R230" s="225"/>
      <c r="S230" s="225"/>
      <c r="T230" s="225"/>
      <c r="U230" s="225"/>
      <c r="V230" s="225"/>
      <c r="W230" s="225"/>
      <c r="X230" s="225"/>
      <c r="Y230" s="225"/>
      <c r="Z230" s="214"/>
      <c r="AA230" s="214"/>
      <c r="AB230" s="214"/>
      <c r="AC230" s="214"/>
      <c r="AD230" s="214"/>
      <c r="AE230" s="214"/>
      <c r="AF230" s="214"/>
      <c r="AG230" s="214" t="s">
        <v>144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41">
        <v>67</v>
      </c>
      <c r="B231" s="242" t="s">
        <v>421</v>
      </c>
      <c r="C231" s="262" t="s">
        <v>422</v>
      </c>
      <c r="D231" s="243" t="s">
        <v>375</v>
      </c>
      <c r="E231" s="244">
        <v>14</v>
      </c>
      <c r="F231" s="245"/>
      <c r="G231" s="246">
        <f>ROUND(E231*F231,2)</f>
        <v>0</v>
      </c>
      <c r="H231" s="245"/>
      <c r="I231" s="246">
        <f>ROUND(E231*H231,2)</f>
        <v>0</v>
      </c>
      <c r="J231" s="245"/>
      <c r="K231" s="246">
        <f>ROUND(E231*J231,2)</f>
        <v>0</v>
      </c>
      <c r="L231" s="246">
        <v>21</v>
      </c>
      <c r="M231" s="246">
        <f>G231*(1+L231/100)</f>
        <v>0</v>
      </c>
      <c r="N231" s="244">
        <v>7.4999999999999997E-3</v>
      </c>
      <c r="O231" s="244">
        <f>ROUND(E231*N231,2)</f>
        <v>0.11</v>
      </c>
      <c r="P231" s="244">
        <v>0</v>
      </c>
      <c r="Q231" s="244">
        <f>ROUND(E231*P231,2)</f>
        <v>0</v>
      </c>
      <c r="R231" s="246"/>
      <c r="S231" s="246" t="s">
        <v>226</v>
      </c>
      <c r="T231" s="247" t="s">
        <v>227</v>
      </c>
      <c r="U231" s="225">
        <v>0</v>
      </c>
      <c r="V231" s="225">
        <f>ROUND(E231*U231,2)</f>
        <v>0</v>
      </c>
      <c r="W231" s="225"/>
      <c r="X231" s="225" t="s">
        <v>335</v>
      </c>
      <c r="Y231" s="225" t="s">
        <v>423</v>
      </c>
      <c r="Z231" s="214"/>
      <c r="AA231" s="214"/>
      <c r="AB231" s="214"/>
      <c r="AC231" s="214"/>
      <c r="AD231" s="214"/>
      <c r="AE231" s="214"/>
      <c r="AF231" s="214"/>
      <c r="AG231" s="214" t="s">
        <v>336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2" x14ac:dyDescent="0.2">
      <c r="A232" s="221"/>
      <c r="B232" s="222"/>
      <c r="C232" s="264" t="s">
        <v>424</v>
      </c>
      <c r="D232" s="227"/>
      <c r="E232" s="228">
        <v>14</v>
      </c>
      <c r="F232" s="225"/>
      <c r="G232" s="225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25"/>
      <c r="Z232" s="214"/>
      <c r="AA232" s="214"/>
      <c r="AB232" s="214"/>
      <c r="AC232" s="214"/>
      <c r="AD232" s="214"/>
      <c r="AE232" s="214"/>
      <c r="AF232" s="214"/>
      <c r="AG232" s="214" t="s">
        <v>146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41">
        <v>68</v>
      </c>
      <c r="B233" s="242" t="s">
        <v>425</v>
      </c>
      <c r="C233" s="262" t="s">
        <v>426</v>
      </c>
      <c r="D233" s="243" t="s">
        <v>375</v>
      </c>
      <c r="E233" s="244">
        <v>99</v>
      </c>
      <c r="F233" s="245"/>
      <c r="G233" s="246">
        <f>ROUND(E233*F233,2)</f>
        <v>0</v>
      </c>
      <c r="H233" s="245"/>
      <c r="I233" s="246">
        <f>ROUND(E233*H233,2)</f>
        <v>0</v>
      </c>
      <c r="J233" s="245"/>
      <c r="K233" s="246">
        <f>ROUND(E233*J233,2)</f>
        <v>0</v>
      </c>
      <c r="L233" s="246">
        <v>21</v>
      </c>
      <c r="M233" s="246">
        <f>G233*(1+L233/100)</f>
        <v>0</v>
      </c>
      <c r="N233" s="244">
        <v>1.4500000000000001E-2</v>
      </c>
      <c r="O233" s="244">
        <f>ROUND(E233*N233,2)</f>
        <v>1.44</v>
      </c>
      <c r="P233" s="244">
        <v>0</v>
      </c>
      <c r="Q233" s="244">
        <f>ROUND(E233*P233,2)</f>
        <v>0</v>
      </c>
      <c r="R233" s="246"/>
      <c r="S233" s="246" t="s">
        <v>226</v>
      </c>
      <c r="T233" s="247" t="s">
        <v>227</v>
      </c>
      <c r="U233" s="225">
        <v>0</v>
      </c>
      <c r="V233" s="225">
        <f>ROUND(E233*U233,2)</f>
        <v>0</v>
      </c>
      <c r="W233" s="225"/>
      <c r="X233" s="225" t="s">
        <v>335</v>
      </c>
      <c r="Y233" s="225" t="s">
        <v>423</v>
      </c>
      <c r="Z233" s="214"/>
      <c r="AA233" s="214"/>
      <c r="AB233" s="214"/>
      <c r="AC233" s="214"/>
      <c r="AD233" s="214"/>
      <c r="AE233" s="214"/>
      <c r="AF233" s="214"/>
      <c r="AG233" s="214" t="s">
        <v>336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2" x14ac:dyDescent="0.2">
      <c r="A234" s="221"/>
      <c r="B234" s="222"/>
      <c r="C234" s="264" t="s">
        <v>427</v>
      </c>
      <c r="D234" s="227"/>
      <c r="E234" s="228">
        <v>99</v>
      </c>
      <c r="F234" s="225"/>
      <c r="G234" s="225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25"/>
      <c r="Z234" s="214"/>
      <c r="AA234" s="214"/>
      <c r="AB234" s="214"/>
      <c r="AC234" s="214"/>
      <c r="AD234" s="214"/>
      <c r="AE234" s="214"/>
      <c r="AF234" s="214"/>
      <c r="AG234" s="214" t="s">
        <v>146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41">
        <v>69</v>
      </c>
      <c r="B235" s="242" t="s">
        <v>428</v>
      </c>
      <c r="C235" s="262" t="s">
        <v>429</v>
      </c>
      <c r="D235" s="243" t="s">
        <v>375</v>
      </c>
      <c r="E235" s="244">
        <v>12</v>
      </c>
      <c r="F235" s="245"/>
      <c r="G235" s="246">
        <f>ROUND(E235*F235,2)</f>
        <v>0</v>
      </c>
      <c r="H235" s="245"/>
      <c r="I235" s="246">
        <f>ROUND(E235*H235,2)</f>
        <v>0</v>
      </c>
      <c r="J235" s="245"/>
      <c r="K235" s="246">
        <f>ROUND(E235*J235,2)</f>
        <v>0</v>
      </c>
      <c r="L235" s="246">
        <v>21</v>
      </c>
      <c r="M235" s="246">
        <f>G235*(1+L235/100)</f>
        <v>0</v>
      </c>
      <c r="N235" s="244">
        <v>2.0000000000000001E-4</v>
      </c>
      <c r="O235" s="244">
        <f>ROUND(E235*N235,2)</f>
        <v>0</v>
      </c>
      <c r="P235" s="244">
        <v>0</v>
      </c>
      <c r="Q235" s="244">
        <f>ROUND(E235*P235,2)</f>
        <v>0</v>
      </c>
      <c r="R235" s="246"/>
      <c r="S235" s="246" t="s">
        <v>226</v>
      </c>
      <c r="T235" s="247" t="s">
        <v>227</v>
      </c>
      <c r="U235" s="225">
        <v>0</v>
      </c>
      <c r="V235" s="225">
        <f>ROUND(E235*U235,2)</f>
        <v>0</v>
      </c>
      <c r="W235" s="225"/>
      <c r="X235" s="225" t="s">
        <v>335</v>
      </c>
      <c r="Y235" s="225" t="s">
        <v>423</v>
      </c>
      <c r="Z235" s="214"/>
      <c r="AA235" s="214"/>
      <c r="AB235" s="214"/>
      <c r="AC235" s="214"/>
      <c r="AD235" s="214"/>
      <c r="AE235" s="214"/>
      <c r="AF235" s="214"/>
      <c r="AG235" s="214" t="s">
        <v>336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2" x14ac:dyDescent="0.2">
      <c r="A236" s="221"/>
      <c r="B236" s="222"/>
      <c r="C236" s="264" t="s">
        <v>430</v>
      </c>
      <c r="D236" s="227"/>
      <c r="E236" s="228">
        <v>12</v>
      </c>
      <c r="F236" s="225"/>
      <c r="G236" s="225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25"/>
      <c r="Z236" s="214"/>
      <c r="AA236" s="214"/>
      <c r="AB236" s="214"/>
      <c r="AC236" s="214"/>
      <c r="AD236" s="214"/>
      <c r="AE236" s="214"/>
      <c r="AF236" s="214"/>
      <c r="AG236" s="214" t="s">
        <v>146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41">
        <v>70</v>
      </c>
      <c r="B237" s="242" t="s">
        <v>431</v>
      </c>
      <c r="C237" s="262" t="s">
        <v>432</v>
      </c>
      <c r="D237" s="243" t="s">
        <v>375</v>
      </c>
      <c r="E237" s="244">
        <v>56</v>
      </c>
      <c r="F237" s="245"/>
      <c r="G237" s="246">
        <f>ROUND(E237*F237,2)</f>
        <v>0</v>
      </c>
      <c r="H237" s="245"/>
      <c r="I237" s="246">
        <f>ROUND(E237*H237,2)</f>
        <v>0</v>
      </c>
      <c r="J237" s="245"/>
      <c r="K237" s="246">
        <f>ROUND(E237*J237,2)</f>
        <v>0</v>
      </c>
      <c r="L237" s="246">
        <v>21</v>
      </c>
      <c r="M237" s="246">
        <f>G237*(1+L237/100)</f>
        <v>0</v>
      </c>
      <c r="N237" s="244">
        <v>8.2000000000000007E-3</v>
      </c>
      <c r="O237" s="244">
        <f>ROUND(E237*N237,2)</f>
        <v>0.46</v>
      </c>
      <c r="P237" s="244">
        <v>0</v>
      </c>
      <c r="Q237" s="244">
        <f>ROUND(E237*P237,2)</f>
        <v>0</v>
      </c>
      <c r="R237" s="246"/>
      <c r="S237" s="246" t="s">
        <v>226</v>
      </c>
      <c r="T237" s="247" t="s">
        <v>227</v>
      </c>
      <c r="U237" s="225">
        <v>0</v>
      </c>
      <c r="V237" s="225">
        <f>ROUND(E237*U237,2)</f>
        <v>0</v>
      </c>
      <c r="W237" s="225"/>
      <c r="X237" s="225" t="s">
        <v>335</v>
      </c>
      <c r="Y237" s="225" t="s">
        <v>423</v>
      </c>
      <c r="Z237" s="214"/>
      <c r="AA237" s="214"/>
      <c r="AB237" s="214"/>
      <c r="AC237" s="214"/>
      <c r="AD237" s="214"/>
      <c r="AE237" s="214"/>
      <c r="AF237" s="214"/>
      <c r="AG237" s="214" t="s">
        <v>336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2" x14ac:dyDescent="0.2">
      <c r="A238" s="221"/>
      <c r="B238" s="222"/>
      <c r="C238" s="264" t="s">
        <v>433</v>
      </c>
      <c r="D238" s="227"/>
      <c r="E238" s="228">
        <v>56</v>
      </c>
      <c r="F238" s="225"/>
      <c r="G238" s="22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4"/>
      <c r="AA238" s="214"/>
      <c r="AB238" s="214"/>
      <c r="AC238" s="214"/>
      <c r="AD238" s="214"/>
      <c r="AE238" s="214"/>
      <c r="AF238" s="214"/>
      <c r="AG238" s="214" t="s">
        <v>146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41">
        <v>71</v>
      </c>
      <c r="B239" s="242" t="s">
        <v>434</v>
      </c>
      <c r="C239" s="262" t="s">
        <v>435</v>
      </c>
      <c r="D239" s="243" t="s">
        <v>375</v>
      </c>
      <c r="E239" s="244">
        <v>6</v>
      </c>
      <c r="F239" s="245"/>
      <c r="G239" s="246">
        <f>ROUND(E239*F239,2)</f>
        <v>0</v>
      </c>
      <c r="H239" s="245"/>
      <c r="I239" s="246">
        <f>ROUND(E239*H239,2)</f>
        <v>0</v>
      </c>
      <c r="J239" s="245"/>
      <c r="K239" s="246">
        <f>ROUND(E239*J239,2)</f>
        <v>0</v>
      </c>
      <c r="L239" s="246">
        <v>21</v>
      </c>
      <c r="M239" s="246">
        <f>G239*(1+L239/100)</f>
        <v>0</v>
      </c>
      <c r="N239" s="244">
        <v>1.3299999999999999E-2</v>
      </c>
      <c r="O239" s="244">
        <f>ROUND(E239*N239,2)</f>
        <v>0.08</v>
      </c>
      <c r="P239" s="244">
        <v>0</v>
      </c>
      <c r="Q239" s="244">
        <f>ROUND(E239*P239,2)</f>
        <v>0</v>
      </c>
      <c r="R239" s="246"/>
      <c r="S239" s="246" t="s">
        <v>226</v>
      </c>
      <c r="T239" s="247" t="s">
        <v>227</v>
      </c>
      <c r="U239" s="225">
        <v>0</v>
      </c>
      <c r="V239" s="225">
        <f>ROUND(E239*U239,2)</f>
        <v>0</v>
      </c>
      <c r="W239" s="225"/>
      <c r="X239" s="225" t="s">
        <v>335</v>
      </c>
      <c r="Y239" s="225" t="s">
        <v>423</v>
      </c>
      <c r="Z239" s="214"/>
      <c r="AA239" s="214"/>
      <c r="AB239" s="214"/>
      <c r="AC239" s="214"/>
      <c r="AD239" s="214"/>
      <c r="AE239" s="214"/>
      <c r="AF239" s="214"/>
      <c r="AG239" s="214" t="s">
        <v>336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2" x14ac:dyDescent="0.2">
      <c r="A240" s="221"/>
      <c r="B240" s="222"/>
      <c r="C240" s="264" t="s">
        <v>436</v>
      </c>
      <c r="D240" s="227"/>
      <c r="E240" s="228">
        <v>6</v>
      </c>
      <c r="F240" s="225"/>
      <c r="G240" s="225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25"/>
      <c r="Z240" s="214"/>
      <c r="AA240" s="214"/>
      <c r="AB240" s="214"/>
      <c r="AC240" s="214"/>
      <c r="AD240" s="214"/>
      <c r="AE240" s="214"/>
      <c r="AF240" s="214"/>
      <c r="AG240" s="214" t="s">
        <v>146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x14ac:dyDescent="0.2">
      <c r="A241" s="234" t="s">
        <v>133</v>
      </c>
      <c r="B241" s="235" t="s">
        <v>93</v>
      </c>
      <c r="C241" s="261" t="s">
        <v>94</v>
      </c>
      <c r="D241" s="236"/>
      <c r="E241" s="237"/>
      <c r="F241" s="238"/>
      <c r="G241" s="238">
        <f>SUMIF(AG242:AG243,"&lt;&gt;NOR",G242:G243)</f>
        <v>0</v>
      </c>
      <c r="H241" s="238"/>
      <c r="I241" s="238">
        <f>SUM(I242:I243)</f>
        <v>0</v>
      </c>
      <c r="J241" s="238"/>
      <c r="K241" s="238">
        <f>SUM(K242:K243)</f>
        <v>0</v>
      </c>
      <c r="L241" s="238"/>
      <c r="M241" s="238">
        <f>SUM(M242:M243)</f>
        <v>0</v>
      </c>
      <c r="N241" s="237"/>
      <c r="O241" s="237">
        <f>SUM(O242:O243)</f>
        <v>0</v>
      </c>
      <c r="P241" s="237"/>
      <c r="Q241" s="237">
        <f>SUM(Q242:Q243)</f>
        <v>0</v>
      </c>
      <c r="R241" s="238"/>
      <c r="S241" s="238"/>
      <c r="T241" s="239"/>
      <c r="U241" s="233"/>
      <c r="V241" s="233">
        <f>SUM(V242:V243)</f>
        <v>823.8</v>
      </c>
      <c r="W241" s="233"/>
      <c r="X241" s="233"/>
      <c r="Y241" s="233"/>
      <c r="AG241" t="s">
        <v>134</v>
      </c>
    </row>
    <row r="242" spans="1:60" outlineLevel="1" x14ac:dyDescent="0.2">
      <c r="A242" s="241">
        <v>72</v>
      </c>
      <c r="B242" s="242" t="s">
        <v>437</v>
      </c>
      <c r="C242" s="262" t="s">
        <v>438</v>
      </c>
      <c r="D242" s="243" t="s">
        <v>247</v>
      </c>
      <c r="E242" s="244">
        <v>2112.3163300000001</v>
      </c>
      <c r="F242" s="245"/>
      <c r="G242" s="246">
        <f>ROUND(E242*F242,2)</f>
        <v>0</v>
      </c>
      <c r="H242" s="245"/>
      <c r="I242" s="246">
        <f>ROUND(E242*H242,2)</f>
        <v>0</v>
      </c>
      <c r="J242" s="245"/>
      <c r="K242" s="246">
        <f>ROUND(E242*J242,2)</f>
        <v>0</v>
      </c>
      <c r="L242" s="246">
        <v>21</v>
      </c>
      <c r="M242" s="246">
        <f>G242*(1+L242/100)</f>
        <v>0</v>
      </c>
      <c r="N242" s="244">
        <v>0</v>
      </c>
      <c r="O242" s="244">
        <f>ROUND(E242*N242,2)</f>
        <v>0</v>
      </c>
      <c r="P242" s="244">
        <v>0</v>
      </c>
      <c r="Q242" s="244">
        <f>ROUND(E242*P242,2)</f>
        <v>0</v>
      </c>
      <c r="R242" s="246" t="s">
        <v>204</v>
      </c>
      <c r="S242" s="246" t="s">
        <v>139</v>
      </c>
      <c r="T242" s="247" t="s">
        <v>139</v>
      </c>
      <c r="U242" s="225">
        <v>0.39</v>
      </c>
      <c r="V242" s="225">
        <f>ROUND(E242*U242,2)</f>
        <v>823.8</v>
      </c>
      <c r="W242" s="225"/>
      <c r="X242" s="225" t="s">
        <v>439</v>
      </c>
      <c r="Y242" s="225" t="s">
        <v>141</v>
      </c>
      <c r="Z242" s="214"/>
      <c r="AA242" s="214"/>
      <c r="AB242" s="214"/>
      <c r="AC242" s="214"/>
      <c r="AD242" s="214"/>
      <c r="AE242" s="214"/>
      <c r="AF242" s="214"/>
      <c r="AG242" s="214" t="s">
        <v>440</v>
      </c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2" x14ac:dyDescent="0.2">
      <c r="A243" s="221"/>
      <c r="B243" s="222"/>
      <c r="C243" s="263" t="s">
        <v>441</v>
      </c>
      <c r="D243" s="248"/>
      <c r="E243" s="248"/>
      <c r="F243" s="248"/>
      <c r="G243" s="248"/>
      <c r="H243" s="225"/>
      <c r="I243" s="225"/>
      <c r="J243" s="225"/>
      <c r="K243" s="225"/>
      <c r="L243" s="225"/>
      <c r="M243" s="225"/>
      <c r="N243" s="224"/>
      <c r="O243" s="224"/>
      <c r="P243" s="224"/>
      <c r="Q243" s="224"/>
      <c r="R243" s="225"/>
      <c r="S243" s="225"/>
      <c r="T243" s="225"/>
      <c r="U243" s="225"/>
      <c r="V243" s="225"/>
      <c r="W243" s="225"/>
      <c r="X243" s="225"/>
      <c r="Y243" s="225"/>
      <c r="Z243" s="214"/>
      <c r="AA243" s="214"/>
      <c r="AB243" s="214"/>
      <c r="AC243" s="214"/>
      <c r="AD243" s="214"/>
      <c r="AE243" s="214"/>
      <c r="AF243" s="214"/>
      <c r="AG243" s="214" t="s">
        <v>144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x14ac:dyDescent="0.2">
      <c r="A244" s="234" t="s">
        <v>133</v>
      </c>
      <c r="B244" s="235" t="s">
        <v>95</v>
      </c>
      <c r="C244" s="261" t="s">
        <v>96</v>
      </c>
      <c r="D244" s="236"/>
      <c r="E244" s="237"/>
      <c r="F244" s="238"/>
      <c r="G244" s="238">
        <f>SUMIF(AG245:AG270,"&lt;&gt;NOR",G245:G270)</f>
        <v>0</v>
      </c>
      <c r="H244" s="238"/>
      <c r="I244" s="238">
        <f>SUM(I245:I270)</f>
        <v>0</v>
      </c>
      <c r="J244" s="238"/>
      <c r="K244" s="238">
        <f>SUM(K245:K270)</f>
        <v>0</v>
      </c>
      <c r="L244" s="238"/>
      <c r="M244" s="238">
        <f>SUM(M245:M270)</f>
        <v>0</v>
      </c>
      <c r="N244" s="237"/>
      <c r="O244" s="237">
        <f>SUM(O245:O270)</f>
        <v>2.7500000000000004</v>
      </c>
      <c r="P244" s="237"/>
      <c r="Q244" s="237">
        <f>SUM(Q245:Q270)</f>
        <v>0</v>
      </c>
      <c r="R244" s="238"/>
      <c r="S244" s="238"/>
      <c r="T244" s="239"/>
      <c r="U244" s="233"/>
      <c r="V244" s="233">
        <f>SUM(V245:V270)</f>
        <v>188.39000000000001</v>
      </c>
      <c r="W244" s="233"/>
      <c r="X244" s="233"/>
      <c r="Y244" s="233"/>
      <c r="AG244" t="s">
        <v>134</v>
      </c>
    </row>
    <row r="245" spans="1:60" outlineLevel="1" x14ac:dyDescent="0.2">
      <c r="A245" s="241">
        <v>73</v>
      </c>
      <c r="B245" s="242" t="s">
        <v>442</v>
      </c>
      <c r="C245" s="262" t="s">
        <v>443</v>
      </c>
      <c r="D245" s="243" t="s">
        <v>194</v>
      </c>
      <c r="E245" s="244">
        <v>85.27</v>
      </c>
      <c r="F245" s="245"/>
      <c r="G245" s="246">
        <f>ROUND(E245*F245,2)</f>
        <v>0</v>
      </c>
      <c r="H245" s="245"/>
      <c r="I245" s="246">
        <f>ROUND(E245*H245,2)</f>
        <v>0</v>
      </c>
      <c r="J245" s="245"/>
      <c r="K245" s="246">
        <f>ROUND(E245*J245,2)</f>
        <v>0</v>
      </c>
      <c r="L245" s="246">
        <v>21</v>
      </c>
      <c r="M245" s="246">
        <f>G245*(1+L245/100)</f>
        <v>0</v>
      </c>
      <c r="N245" s="244">
        <v>0</v>
      </c>
      <c r="O245" s="244">
        <f>ROUND(E245*N245,2)</f>
        <v>0</v>
      </c>
      <c r="P245" s="244">
        <v>0</v>
      </c>
      <c r="Q245" s="244">
        <f>ROUND(E245*P245,2)</f>
        <v>0</v>
      </c>
      <c r="R245" s="246" t="s">
        <v>444</v>
      </c>
      <c r="S245" s="246" t="s">
        <v>139</v>
      </c>
      <c r="T245" s="247" t="s">
        <v>139</v>
      </c>
      <c r="U245" s="225">
        <v>0.29899999999999999</v>
      </c>
      <c r="V245" s="225">
        <f>ROUND(E245*U245,2)</f>
        <v>25.5</v>
      </c>
      <c r="W245" s="225"/>
      <c r="X245" s="225" t="s">
        <v>140</v>
      </c>
      <c r="Y245" s="225" t="s">
        <v>141</v>
      </c>
      <c r="Z245" s="214"/>
      <c r="AA245" s="214"/>
      <c r="AB245" s="214"/>
      <c r="AC245" s="214"/>
      <c r="AD245" s="214"/>
      <c r="AE245" s="214"/>
      <c r="AF245" s="214"/>
      <c r="AG245" s="214" t="s">
        <v>142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2" x14ac:dyDescent="0.2">
      <c r="A246" s="221"/>
      <c r="B246" s="222"/>
      <c r="C246" s="264" t="s">
        <v>445</v>
      </c>
      <c r="D246" s="227"/>
      <c r="E246" s="228">
        <v>85.27</v>
      </c>
      <c r="F246" s="225"/>
      <c r="G246" s="225"/>
      <c r="H246" s="225"/>
      <c r="I246" s="225"/>
      <c r="J246" s="225"/>
      <c r="K246" s="225"/>
      <c r="L246" s="225"/>
      <c r="M246" s="225"/>
      <c r="N246" s="224"/>
      <c r="O246" s="224"/>
      <c r="P246" s="224"/>
      <c r="Q246" s="224"/>
      <c r="R246" s="225"/>
      <c r="S246" s="225"/>
      <c r="T246" s="225"/>
      <c r="U246" s="225"/>
      <c r="V246" s="225"/>
      <c r="W246" s="225"/>
      <c r="X246" s="225"/>
      <c r="Y246" s="225"/>
      <c r="Z246" s="214"/>
      <c r="AA246" s="214"/>
      <c r="AB246" s="214"/>
      <c r="AC246" s="214"/>
      <c r="AD246" s="214"/>
      <c r="AE246" s="214"/>
      <c r="AF246" s="214"/>
      <c r="AG246" s="214" t="s">
        <v>146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ht="22.5" outlineLevel="1" x14ac:dyDescent="0.2">
      <c r="A247" s="250">
        <v>74</v>
      </c>
      <c r="B247" s="251" t="s">
        <v>446</v>
      </c>
      <c r="C247" s="265" t="s">
        <v>447</v>
      </c>
      <c r="D247" s="252" t="s">
        <v>194</v>
      </c>
      <c r="E247" s="253">
        <v>66.31</v>
      </c>
      <c r="F247" s="254"/>
      <c r="G247" s="255">
        <f>ROUND(E247*F247,2)</f>
        <v>0</v>
      </c>
      <c r="H247" s="254"/>
      <c r="I247" s="255">
        <f>ROUND(E247*H247,2)</f>
        <v>0</v>
      </c>
      <c r="J247" s="254"/>
      <c r="K247" s="255">
        <f>ROUND(E247*J247,2)</f>
        <v>0</v>
      </c>
      <c r="L247" s="255">
        <v>21</v>
      </c>
      <c r="M247" s="255">
        <f>G247*(1+L247/100)</f>
        <v>0</v>
      </c>
      <c r="N247" s="253">
        <v>5.94E-3</v>
      </c>
      <c r="O247" s="253">
        <f>ROUND(E247*N247,2)</f>
        <v>0.39</v>
      </c>
      <c r="P247" s="253">
        <v>0</v>
      </c>
      <c r="Q247" s="253">
        <f>ROUND(E247*P247,2)</f>
        <v>0</v>
      </c>
      <c r="R247" s="255" t="s">
        <v>444</v>
      </c>
      <c r="S247" s="255" t="s">
        <v>139</v>
      </c>
      <c r="T247" s="256" t="s">
        <v>139</v>
      </c>
      <c r="U247" s="225">
        <v>0.29899999999999999</v>
      </c>
      <c r="V247" s="225">
        <f>ROUND(E247*U247,2)</f>
        <v>19.829999999999998</v>
      </c>
      <c r="W247" s="225"/>
      <c r="X247" s="225" t="s">
        <v>140</v>
      </c>
      <c r="Y247" s="225" t="s">
        <v>141</v>
      </c>
      <c r="Z247" s="214"/>
      <c r="AA247" s="214"/>
      <c r="AB247" s="214"/>
      <c r="AC247" s="214"/>
      <c r="AD247" s="214"/>
      <c r="AE247" s="214"/>
      <c r="AF247" s="214"/>
      <c r="AG247" s="214" t="s">
        <v>142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50">
        <v>75</v>
      </c>
      <c r="B248" s="251" t="s">
        <v>448</v>
      </c>
      <c r="C248" s="265" t="s">
        <v>449</v>
      </c>
      <c r="D248" s="252" t="s">
        <v>137</v>
      </c>
      <c r="E248" s="253">
        <v>2.5</v>
      </c>
      <c r="F248" s="254"/>
      <c r="G248" s="255">
        <f>ROUND(E248*F248,2)</f>
        <v>0</v>
      </c>
      <c r="H248" s="254"/>
      <c r="I248" s="255">
        <f>ROUND(E248*H248,2)</f>
        <v>0</v>
      </c>
      <c r="J248" s="254"/>
      <c r="K248" s="255">
        <f>ROUND(E248*J248,2)</f>
        <v>0</v>
      </c>
      <c r="L248" s="255">
        <v>21</v>
      </c>
      <c r="M248" s="255">
        <f>G248*(1+L248/100)</f>
        <v>0</v>
      </c>
      <c r="N248" s="253">
        <v>2.9499999999999999E-3</v>
      </c>
      <c r="O248" s="253">
        <f>ROUND(E248*N248,2)</f>
        <v>0.01</v>
      </c>
      <c r="P248" s="253">
        <v>0</v>
      </c>
      <c r="Q248" s="253">
        <f>ROUND(E248*P248,2)</f>
        <v>0</v>
      </c>
      <c r="R248" s="255" t="s">
        <v>444</v>
      </c>
      <c r="S248" s="255" t="s">
        <v>139</v>
      </c>
      <c r="T248" s="256" t="s">
        <v>139</v>
      </c>
      <c r="U248" s="225">
        <v>0</v>
      </c>
      <c r="V248" s="225">
        <f>ROUND(E248*U248,2)</f>
        <v>0</v>
      </c>
      <c r="W248" s="225"/>
      <c r="X248" s="225" t="s">
        <v>140</v>
      </c>
      <c r="Y248" s="225" t="s">
        <v>450</v>
      </c>
      <c r="Z248" s="214"/>
      <c r="AA248" s="214"/>
      <c r="AB248" s="214"/>
      <c r="AC248" s="214"/>
      <c r="AD248" s="214"/>
      <c r="AE248" s="214"/>
      <c r="AF248" s="214"/>
      <c r="AG248" s="214" t="s">
        <v>142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ht="22.5" outlineLevel="1" x14ac:dyDescent="0.2">
      <c r="A249" s="250">
        <v>76</v>
      </c>
      <c r="B249" s="251" t="s">
        <v>451</v>
      </c>
      <c r="C249" s="265" t="s">
        <v>452</v>
      </c>
      <c r="D249" s="252" t="s">
        <v>137</v>
      </c>
      <c r="E249" s="253">
        <v>2.5</v>
      </c>
      <c r="F249" s="254"/>
      <c r="G249" s="255">
        <f>ROUND(E249*F249,2)</f>
        <v>0</v>
      </c>
      <c r="H249" s="254"/>
      <c r="I249" s="255">
        <f>ROUND(E249*H249,2)</f>
        <v>0</v>
      </c>
      <c r="J249" s="254"/>
      <c r="K249" s="255">
        <f>ROUND(E249*J249,2)</f>
        <v>0</v>
      </c>
      <c r="L249" s="255">
        <v>21</v>
      </c>
      <c r="M249" s="255">
        <f>G249*(1+L249/100)</f>
        <v>0</v>
      </c>
      <c r="N249" s="253">
        <v>1.6500000000000001E-2</v>
      </c>
      <c r="O249" s="253">
        <f>ROUND(E249*N249,2)</f>
        <v>0.04</v>
      </c>
      <c r="P249" s="253">
        <v>0</v>
      </c>
      <c r="Q249" s="253">
        <f>ROUND(E249*P249,2)</f>
        <v>0</v>
      </c>
      <c r="R249" s="255" t="s">
        <v>444</v>
      </c>
      <c r="S249" s="255" t="s">
        <v>139</v>
      </c>
      <c r="T249" s="256" t="s">
        <v>139</v>
      </c>
      <c r="U249" s="225">
        <v>0</v>
      </c>
      <c r="V249" s="225">
        <f>ROUND(E249*U249,2)</f>
        <v>0</v>
      </c>
      <c r="W249" s="225"/>
      <c r="X249" s="225" t="s">
        <v>140</v>
      </c>
      <c r="Y249" s="225" t="s">
        <v>450</v>
      </c>
      <c r="Z249" s="214"/>
      <c r="AA249" s="214"/>
      <c r="AB249" s="214"/>
      <c r="AC249" s="214"/>
      <c r="AD249" s="214"/>
      <c r="AE249" s="214"/>
      <c r="AF249" s="214"/>
      <c r="AG249" s="214" t="s">
        <v>142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41">
        <v>77</v>
      </c>
      <c r="B250" s="242" t="s">
        <v>453</v>
      </c>
      <c r="C250" s="262" t="s">
        <v>454</v>
      </c>
      <c r="D250" s="243" t="s">
        <v>194</v>
      </c>
      <c r="E250" s="244">
        <v>66.31</v>
      </c>
      <c r="F250" s="245"/>
      <c r="G250" s="246">
        <f>ROUND(E250*F250,2)</f>
        <v>0</v>
      </c>
      <c r="H250" s="245"/>
      <c r="I250" s="246">
        <f>ROUND(E250*H250,2)</f>
        <v>0</v>
      </c>
      <c r="J250" s="245"/>
      <c r="K250" s="246">
        <f>ROUND(E250*J250,2)</f>
        <v>0</v>
      </c>
      <c r="L250" s="246">
        <v>21</v>
      </c>
      <c r="M250" s="246">
        <f>G250*(1+L250/100)</f>
        <v>0</v>
      </c>
      <c r="N250" s="244">
        <v>2.5000000000000001E-4</v>
      </c>
      <c r="O250" s="244">
        <f>ROUND(E250*N250,2)</f>
        <v>0.02</v>
      </c>
      <c r="P250" s="244">
        <v>0</v>
      </c>
      <c r="Q250" s="244">
        <f>ROUND(E250*P250,2)</f>
        <v>0</v>
      </c>
      <c r="R250" s="246" t="s">
        <v>455</v>
      </c>
      <c r="S250" s="246" t="s">
        <v>139</v>
      </c>
      <c r="T250" s="247" t="s">
        <v>139</v>
      </c>
      <c r="U250" s="225">
        <v>1.32</v>
      </c>
      <c r="V250" s="225">
        <f>ROUND(E250*U250,2)</f>
        <v>87.53</v>
      </c>
      <c r="W250" s="225"/>
      <c r="X250" s="225" t="s">
        <v>140</v>
      </c>
      <c r="Y250" s="225" t="s">
        <v>141</v>
      </c>
      <c r="Z250" s="214"/>
      <c r="AA250" s="214"/>
      <c r="AB250" s="214"/>
      <c r="AC250" s="214"/>
      <c r="AD250" s="214"/>
      <c r="AE250" s="214"/>
      <c r="AF250" s="214"/>
      <c r="AG250" s="214" t="s">
        <v>142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ht="22.5" outlineLevel="2" x14ac:dyDescent="0.2">
      <c r="A251" s="221"/>
      <c r="B251" s="222"/>
      <c r="C251" s="267" t="s">
        <v>456</v>
      </c>
      <c r="D251" s="258"/>
      <c r="E251" s="258"/>
      <c r="F251" s="258"/>
      <c r="G251" s="258"/>
      <c r="H251" s="225"/>
      <c r="I251" s="225"/>
      <c r="J251" s="225"/>
      <c r="K251" s="225"/>
      <c r="L251" s="225"/>
      <c r="M251" s="225"/>
      <c r="N251" s="224"/>
      <c r="O251" s="224"/>
      <c r="P251" s="224"/>
      <c r="Q251" s="224"/>
      <c r="R251" s="225"/>
      <c r="S251" s="225"/>
      <c r="T251" s="225"/>
      <c r="U251" s="225"/>
      <c r="V251" s="225"/>
      <c r="W251" s="225"/>
      <c r="X251" s="225"/>
      <c r="Y251" s="225"/>
      <c r="Z251" s="214"/>
      <c r="AA251" s="214"/>
      <c r="AB251" s="214"/>
      <c r="AC251" s="214"/>
      <c r="AD251" s="214"/>
      <c r="AE251" s="214"/>
      <c r="AF251" s="214"/>
      <c r="AG251" s="214" t="s">
        <v>186</v>
      </c>
      <c r="AH251" s="214"/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49" t="str">
        <f>C251</f>
        <v>včetně položení podkladního roštu do štěrkového lože, nebo na rovný pevný povrch, položení palubek a upevnění nerezovými šrouby skrytým spojem. Bez povrchové úpravy nátěrem.</v>
      </c>
      <c r="BB251" s="214"/>
      <c r="BC251" s="214"/>
      <c r="BD251" s="214"/>
      <c r="BE251" s="214"/>
      <c r="BF251" s="214"/>
      <c r="BG251" s="214"/>
      <c r="BH251" s="214"/>
    </row>
    <row r="252" spans="1:60" outlineLevel="2" x14ac:dyDescent="0.2">
      <c r="A252" s="221"/>
      <c r="B252" s="222"/>
      <c r="C252" s="264" t="s">
        <v>198</v>
      </c>
      <c r="D252" s="227"/>
      <c r="E252" s="228">
        <v>66.31</v>
      </c>
      <c r="F252" s="225"/>
      <c r="G252" s="225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4"/>
      <c r="AA252" s="214"/>
      <c r="AB252" s="214"/>
      <c r="AC252" s="214"/>
      <c r="AD252" s="214"/>
      <c r="AE252" s="214"/>
      <c r="AF252" s="214"/>
      <c r="AG252" s="214" t="s">
        <v>146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50">
        <v>78</v>
      </c>
      <c r="B253" s="251" t="s">
        <v>457</v>
      </c>
      <c r="C253" s="265" t="s">
        <v>458</v>
      </c>
      <c r="D253" s="252" t="s">
        <v>194</v>
      </c>
      <c r="E253" s="253">
        <v>66.31</v>
      </c>
      <c r="F253" s="254"/>
      <c r="G253" s="255">
        <f>ROUND(E253*F253,2)</f>
        <v>0</v>
      </c>
      <c r="H253" s="254"/>
      <c r="I253" s="255">
        <f>ROUND(E253*H253,2)</f>
        <v>0</v>
      </c>
      <c r="J253" s="254"/>
      <c r="K253" s="255">
        <f>ROUND(E253*J253,2)</f>
        <v>0</v>
      </c>
      <c r="L253" s="255">
        <v>21</v>
      </c>
      <c r="M253" s="255">
        <f>G253*(1+L253/100)</f>
        <v>0</v>
      </c>
      <c r="N253" s="253">
        <v>1.97E-3</v>
      </c>
      <c r="O253" s="253">
        <f>ROUND(E253*N253,2)</f>
        <v>0.13</v>
      </c>
      <c r="P253" s="253">
        <v>0</v>
      </c>
      <c r="Q253" s="253">
        <f>ROUND(E253*P253,2)</f>
        <v>0</v>
      </c>
      <c r="R253" s="255"/>
      <c r="S253" s="255" t="s">
        <v>226</v>
      </c>
      <c r="T253" s="256" t="s">
        <v>459</v>
      </c>
      <c r="U253" s="225">
        <v>0.45</v>
      </c>
      <c r="V253" s="225">
        <f>ROUND(E253*U253,2)</f>
        <v>29.84</v>
      </c>
      <c r="W253" s="225"/>
      <c r="X253" s="225" t="s">
        <v>140</v>
      </c>
      <c r="Y253" s="225" t="s">
        <v>141</v>
      </c>
      <c r="Z253" s="214"/>
      <c r="AA253" s="214"/>
      <c r="AB253" s="214"/>
      <c r="AC253" s="214"/>
      <c r="AD253" s="214"/>
      <c r="AE253" s="214"/>
      <c r="AF253" s="214"/>
      <c r="AG253" s="214" t="s">
        <v>142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41">
        <v>79</v>
      </c>
      <c r="B254" s="242" t="s">
        <v>460</v>
      </c>
      <c r="C254" s="262" t="s">
        <v>461</v>
      </c>
      <c r="D254" s="243" t="s">
        <v>194</v>
      </c>
      <c r="E254" s="244">
        <v>19.459199999999999</v>
      </c>
      <c r="F254" s="245"/>
      <c r="G254" s="246">
        <f>ROUND(E254*F254,2)</f>
        <v>0</v>
      </c>
      <c r="H254" s="245"/>
      <c r="I254" s="246">
        <f>ROUND(E254*H254,2)</f>
        <v>0</v>
      </c>
      <c r="J254" s="245"/>
      <c r="K254" s="246">
        <f>ROUND(E254*J254,2)</f>
        <v>0</v>
      </c>
      <c r="L254" s="246">
        <v>21</v>
      </c>
      <c r="M254" s="246">
        <f>G254*(1+L254/100)</f>
        <v>0</v>
      </c>
      <c r="N254" s="244">
        <v>2.5000000000000001E-4</v>
      </c>
      <c r="O254" s="244">
        <f>ROUND(E254*N254,2)</f>
        <v>0</v>
      </c>
      <c r="P254" s="244">
        <v>0</v>
      </c>
      <c r="Q254" s="244">
        <f>ROUND(E254*P254,2)</f>
        <v>0</v>
      </c>
      <c r="R254" s="246"/>
      <c r="S254" s="246" t="s">
        <v>226</v>
      </c>
      <c r="T254" s="247" t="s">
        <v>139</v>
      </c>
      <c r="U254" s="225">
        <v>1.32</v>
      </c>
      <c r="V254" s="225">
        <f>ROUND(E254*U254,2)</f>
        <v>25.69</v>
      </c>
      <c r="W254" s="225"/>
      <c r="X254" s="225" t="s">
        <v>140</v>
      </c>
      <c r="Y254" s="225" t="s">
        <v>141</v>
      </c>
      <c r="Z254" s="214"/>
      <c r="AA254" s="214"/>
      <c r="AB254" s="214"/>
      <c r="AC254" s="214"/>
      <c r="AD254" s="214"/>
      <c r="AE254" s="214"/>
      <c r="AF254" s="214"/>
      <c r="AG254" s="214" t="s">
        <v>142</v>
      </c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ht="22.5" outlineLevel="2" x14ac:dyDescent="0.2">
      <c r="A255" s="221"/>
      <c r="B255" s="222"/>
      <c r="C255" s="267" t="s">
        <v>456</v>
      </c>
      <c r="D255" s="258"/>
      <c r="E255" s="258"/>
      <c r="F255" s="258"/>
      <c r="G255" s="258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25"/>
      <c r="Z255" s="214"/>
      <c r="AA255" s="214"/>
      <c r="AB255" s="214"/>
      <c r="AC255" s="214"/>
      <c r="AD255" s="214"/>
      <c r="AE255" s="214"/>
      <c r="AF255" s="214"/>
      <c r="AG255" s="214" t="s">
        <v>186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49" t="str">
        <f>C255</f>
        <v>včetně položení podkladního roštu do štěrkového lože, nebo na rovný pevný povrch, položení palubek a upevnění nerezovými šrouby skrytým spojem. Bez povrchové úpravy nátěrem.</v>
      </c>
      <c r="BB255" s="214"/>
      <c r="BC255" s="214"/>
      <c r="BD255" s="214"/>
      <c r="BE255" s="214"/>
      <c r="BF255" s="214"/>
      <c r="BG255" s="214"/>
      <c r="BH255" s="214"/>
    </row>
    <row r="256" spans="1:60" outlineLevel="2" x14ac:dyDescent="0.2">
      <c r="A256" s="221"/>
      <c r="B256" s="222"/>
      <c r="C256" s="264" t="s">
        <v>462</v>
      </c>
      <c r="D256" s="227"/>
      <c r="E256" s="228">
        <v>9</v>
      </c>
      <c r="F256" s="225"/>
      <c r="G256" s="225"/>
      <c r="H256" s="225"/>
      <c r="I256" s="225"/>
      <c r="J256" s="225"/>
      <c r="K256" s="225"/>
      <c r="L256" s="225"/>
      <c r="M256" s="225"/>
      <c r="N256" s="224"/>
      <c r="O256" s="224"/>
      <c r="P256" s="224"/>
      <c r="Q256" s="224"/>
      <c r="R256" s="225"/>
      <c r="S256" s="225"/>
      <c r="T256" s="225"/>
      <c r="U256" s="225"/>
      <c r="V256" s="225"/>
      <c r="W256" s="225"/>
      <c r="X256" s="225"/>
      <c r="Y256" s="225"/>
      <c r="Z256" s="214"/>
      <c r="AA256" s="214"/>
      <c r="AB256" s="214"/>
      <c r="AC256" s="214"/>
      <c r="AD256" s="214"/>
      <c r="AE256" s="214"/>
      <c r="AF256" s="214"/>
      <c r="AG256" s="214" t="s">
        <v>146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3" x14ac:dyDescent="0.2">
      <c r="A257" s="221"/>
      <c r="B257" s="222"/>
      <c r="C257" s="264" t="s">
        <v>463</v>
      </c>
      <c r="D257" s="227"/>
      <c r="E257" s="228">
        <v>10.459199999999999</v>
      </c>
      <c r="F257" s="225"/>
      <c r="G257" s="225"/>
      <c r="H257" s="225"/>
      <c r="I257" s="225"/>
      <c r="J257" s="225"/>
      <c r="K257" s="225"/>
      <c r="L257" s="225"/>
      <c r="M257" s="225"/>
      <c r="N257" s="224"/>
      <c r="O257" s="224"/>
      <c r="P257" s="224"/>
      <c r="Q257" s="224"/>
      <c r="R257" s="225"/>
      <c r="S257" s="225"/>
      <c r="T257" s="225"/>
      <c r="U257" s="225"/>
      <c r="V257" s="225"/>
      <c r="W257" s="225"/>
      <c r="X257" s="225"/>
      <c r="Y257" s="225"/>
      <c r="Z257" s="214"/>
      <c r="AA257" s="214"/>
      <c r="AB257" s="214"/>
      <c r="AC257" s="214"/>
      <c r="AD257" s="214"/>
      <c r="AE257" s="214"/>
      <c r="AF257" s="214"/>
      <c r="AG257" s="214" t="s">
        <v>146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50">
        <v>80</v>
      </c>
      <c r="B258" s="251" t="s">
        <v>464</v>
      </c>
      <c r="C258" s="265" t="s">
        <v>465</v>
      </c>
      <c r="D258" s="252" t="s">
        <v>375</v>
      </c>
      <c r="E258" s="253">
        <v>52</v>
      </c>
      <c r="F258" s="254"/>
      <c r="G258" s="255">
        <f>ROUND(E258*F258,2)</f>
        <v>0</v>
      </c>
      <c r="H258" s="254"/>
      <c r="I258" s="255">
        <f>ROUND(E258*H258,2)</f>
        <v>0</v>
      </c>
      <c r="J258" s="254"/>
      <c r="K258" s="255">
        <f>ROUND(E258*J258,2)</f>
        <v>0</v>
      </c>
      <c r="L258" s="255">
        <v>21</v>
      </c>
      <c r="M258" s="255">
        <f>G258*(1+L258/100)</f>
        <v>0</v>
      </c>
      <c r="N258" s="253">
        <v>4.0000000000000002E-4</v>
      </c>
      <c r="O258" s="253">
        <f>ROUND(E258*N258,2)</f>
        <v>0.02</v>
      </c>
      <c r="P258" s="253">
        <v>0</v>
      </c>
      <c r="Q258" s="253">
        <f>ROUND(E258*P258,2)</f>
        <v>0</v>
      </c>
      <c r="R258" s="255" t="s">
        <v>392</v>
      </c>
      <c r="S258" s="255" t="s">
        <v>139</v>
      </c>
      <c r="T258" s="256" t="s">
        <v>139</v>
      </c>
      <c r="U258" s="225">
        <v>0</v>
      </c>
      <c r="V258" s="225">
        <f>ROUND(E258*U258,2)</f>
        <v>0</v>
      </c>
      <c r="W258" s="225"/>
      <c r="X258" s="225" t="s">
        <v>335</v>
      </c>
      <c r="Y258" s="225" t="s">
        <v>141</v>
      </c>
      <c r="Z258" s="214"/>
      <c r="AA258" s="214"/>
      <c r="AB258" s="214"/>
      <c r="AC258" s="214"/>
      <c r="AD258" s="214"/>
      <c r="AE258" s="214"/>
      <c r="AF258" s="214"/>
      <c r="AG258" s="214" t="s">
        <v>336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ht="22.5" outlineLevel="1" x14ac:dyDescent="0.2">
      <c r="A259" s="241">
        <v>81</v>
      </c>
      <c r="B259" s="242" t="s">
        <v>466</v>
      </c>
      <c r="C259" s="262" t="s">
        <v>467</v>
      </c>
      <c r="D259" s="243" t="s">
        <v>194</v>
      </c>
      <c r="E259" s="244">
        <v>71.614800000000002</v>
      </c>
      <c r="F259" s="245"/>
      <c r="G259" s="246">
        <f>ROUND(E259*F259,2)</f>
        <v>0</v>
      </c>
      <c r="H259" s="245"/>
      <c r="I259" s="246">
        <f>ROUND(E259*H259,2)</f>
        <v>0</v>
      </c>
      <c r="J259" s="245"/>
      <c r="K259" s="246">
        <f>ROUND(E259*J259,2)</f>
        <v>0</v>
      </c>
      <c r="L259" s="246">
        <v>21</v>
      </c>
      <c r="M259" s="246">
        <f>G259*(1+L259/100)</f>
        <v>0</v>
      </c>
      <c r="N259" s="244">
        <v>1.7999999999999999E-2</v>
      </c>
      <c r="O259" s="244">
        <f>ROUND(E259*N259,2)</f>
        <v>1.29</v>
      </c>
      <c r="P259" s="244">
        <v>0</v>
      </c>
      <c r="Q259" s="244">
        <f>ROUND(E259*P259,2)</f>
        <v>0</v>
      </c>
      <c r="R259" s="246" t="s">
        <v>392</v>
      </c>
      <c r="S259" s="246" t="s">
        <v>139</v>
      </c>
      <c r="T259" s="247" t="s">
        <v>139</v>
      </c>
      <c r="U259" s="225">
        <v>0</v>
      </c>
      <c r="V259" s="225">
        <f>ROUND(E259*U259,2)</f>
        <v>0</v>
      </c>
      <c r="W259" s="225"/>
      <c r="X259" s="225" t="s">
        <v>335</v>
      </c>
      <c r="Y259" s="225" t="s">
        <v>141</v>
      </c>
      <c r="Z259" s="214"/>
      <c r="AA259" s="214"/>
      <c r="AB259" s="214"/>
      <c r="AC259" s="214"/>
      <c r="AD259" s="214"/>
      <c r="AE259" s="214"/>
      <c r="AF259" s="214"/>
      <c r="AG259" s="214" t="s">
        <v>336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2" x14ac:dyDescent="0.2">
      <c r="A260" s="221"/>
      <c r="B260" s="222"/>
      <c r="C260" s="264" t="s">
        <v>468</v>
      </c>
      <c r="D260" s="227"/>
      <c r="E260" s="228"/>
      <c r="F260" s="225"/>
      <c r="G260" s="225"/>
      <c r="H260" s="225"/>
      <c r="I260" s="225"/>
      <c r="J260" s="225"/>
      <c r="K260" s="225"/>
      <c r="L260" s="225"/>
      <c r="M260" s="225"/>
      <c r="N260" s="224"/>
      <c r="O260" s="224"/>
      <c r="P260" s="224"/>
      <c r="Q260" s="224"/>
      <c r="R260" s="225"/>
      <c r="S260" s="225"/>
      <c r="T260" s="225"/>
      <c r="U260" s="225"/>
      <c r="V260" s="225"/>
      <c r="W260" s="225"/>
      <c r="X260" s="225"/>
      <c r="Y260" s="225"/>
      <c r="Z260" s="214"/>
      <c r="AA260" s="214"/>
      <c r="AB260" s="214"/>
      <c r="AC260" s="214"/>
      <c r="AD260" s="214"/>
      <c r="AE260" s="214"/>
      <c r="AF260" s="214"/>
      <c r="AG260" s="214" t="s">
        <v>146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3" x14ac:dyDescent="0.2">
      <c r="A261" s="221"/>
      <c r="B261" s="222"/>
      <c r="C261" s="264" t="s">
        <v>469</v>
      </c>
      <c r="D261" s="227"/>
      <c r="E261" s="228">
        <v>71.614800000000002</v>
      </c>
      <c r="F261" s="225"/>
      <c r="G261" s="225"/>
      <c r="H261" s="225"/>
      <c r="I261" s="225"/>
      <c r="J261" s="225"/>
      <c r="K261" s="225"/>
      <c r="L261" s="225"/>
      <c r="M261" s="225"/>
      <c r="N261" s="224"/>
      <c r="O261" s="224"/>
      <c r="P261" s="224"/>
      <c r="Q261" s="224"/>
      <c r="R261" s="225"/>
      <c r="S261" s="225"/>
      <c r="T261" s="225"/>
      <c r="U261" s="225"/>
      <c r="V261" s="225"/>
      <c r="W261" s="225"/>
      <c r="X261" s="225"/>
      <c r="Y261" s="225"/>
      <c r="Z261" s="214"/>
      <c r="AA261" s="214"/>
      <c r="AB261" s="214"/>
      <c r="AC261" s="214"/>
      <c r="AD261" s="214"/>
      <c r="AE261" s="214"/>
      <c r="AF261" s="214"/>
      <c r="AG261" s="214" t="s">
        <v>146</v>
      </c>
      <c r="AH261" s="214">
        <v>5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41">
        <v>82</v>
      </c>
      <c r="B262" s="242" t="s">
        <v>470</v>
      </c>
      <c r="C262" s="262" t="s">
        <v>471</v>
      </c>
      <c r="D262" s="243" t="s">
        <v>194</v>
      </c>
      <c r="E262" s="244">
        <v>21.015940000000001</v>
      </c>
      <c r="F262" s="245"/>
      <c r="G262" s="246">
        <f>ROUND(E262*F262,2)</f>
        <v>0</v>
      </c>
      <c r="H262" s="245"/>
      <c r="I262" s="246">
        <f>ROUND(E262*H262,2)</f>
        <v>0</v>
      </c>
      <c r="J262" s="245"/>
      <c r="K262" s="246">
        <f>ROUND(E262*J262,2)</f>
        <v>0</v>
      </c>
      <c r="L262" s="246">
        <v>21</v>
      </c>
      <c r="M262" s="246">
        <f>G262*(1+L262/100)</f>
        <v>0</v>
      </c>
      <c r="N262" s="244">
        <v>1.6E-2</v>
      </c>
      <c r="O262" s="244">
        <f>ROUND(E262*N262,2)</f>
        <v>0.34</v>
      </c>
      <c r="P262" s="244">
        <v>0</v>
      </c>
      <c r="Q262" s="244">
        <f>ROUND(E262*P262,2)</f>
        <v>0</v>
      </c>
      <c r="R262" s="246"/>
      <c r="S262" s="246" t="s">
        <v>226</v>
      </c>
      <c r="T262" s="247" t="s">
        <v>227</v>
      </c>
      <c r="U262" s="225">
        <v>0</v>
      </c>
      <c r="V262" s="225">
        <f>ROUND(E262*U262,2)</f>
        <v>0</v>
      </c>
      <c r="W262" s="225"/>
      <c r="X262" s="225" t="s">
        <v>335</v>
      </c>
      <c r="Y262" s="225" t="s">
        <v>141</v>
      </c>
      <c r="Z262" s="214"/>
      <c r="AA262" s="214"/>
      <c r="AB262" s="214"/>
      <c r="AC262" s="214"/>
      <c r="AD262" s="214"/>
      <c r="AE262" s="214"/>
      <c r="AF262" s="214"/>
      <c r="AG262" s="214" t="s">
        <v>336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2" x14ac:dyDescent="0.2">
      <c r="A263" s="221"/>
      <c r="B263" s="222"/>
      <c r="C263" s="264" t="s">
        <v>468</v>
      </c>
      <c r="D263" s="227"/>
      <c r="E263" s="228"/>
      <c r="F263" s="225"/>
      <c r="G263" s="225"/>
      <c r="H263" s="225"/>
      <c r="I263" s="225"/>
      <c r="J263" s="225"/>
      <c r="K263" s="225"/>
      <c r="L263" s="225"/>
      <c r="M263" s="225"/>
      <c r="N263" s="224"/>
      <c r="O263" s="224"/>
      <c r="P263" s="224"/>
      <c r="Q263" s="224"/>
      <c r="R263" s="225"/>
      <c r="S263" s="225"/>
      <c r="T263" s="225"/>
      <c r="U263" s="225"/>
      <c r="V263" s="225"/>
      <c r="W263" s="225"/>
      <c r="X263" s="225"/>
      <c r="Y263" s="225"/>
      <c r="Z263" s="214"/>
      <c r="AA263" s="214"/>
      <c r="AB263" s="214"/>
      <c r="AC263" s="214"/>
      <c r="AD263" s="214"/>
      <c r="AE263" s="214"/>
      <c r="AF263" s="214"/>
      <c r="AG263" s="214" t="s">
        <v>146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3" x14ac:dyDescent="0.2">
      <c r="A264" s="221"/>
      <c r="B264" s="222"/>
      <c r="C264" s="264" t="s">
        <v>472</v>
      </c>
      <c r="D264" s="227"/>
      <c r="E264" s="228">
        <v>21.015940000000001</v>
      </c>
      <c r="F264" s="225"/>
      <c r="G264" s="225"/>
      <c r="H264" s="225"/>
      <c r="I264" s="225"/>
      <c r="J264" s="225"/>
      <c r="K264" s="225"/>
      <c r="L264" s="225"/>
      <c r="M264" s="225"/>
      <c r="N264" s="224"/>
      <c r="O264" s="224"/>
      <c r="P264" s="224"/>
      <c r="Q264" s="224"/>
      <c r="R264" s="225"/>
      <c r="S264" s="225"/>
      <c r="T264" s="225"/>
      <c r="U264" s="225"/>
      <c r="V264" s="225"/>
      <c r="W264" s="225"/>
      <c r="X264" s="225"/>
      <c r="Y264" s="225"/>
      <c r="Z264" s="214"/>
      <c r="AA264" s="214"/>
      <c r="AB264" s="214"/>
      <c r="AC264" s="214"/>
      <c r="AD264" s="214"/>
      <c r="AE264" s="214"/>
      <c r="AF264" s="214"/>
      <c r="AG264" s="214" t="s">
        <v>146</v>
      </c>
      <c r="AH264" s="214">
        <v>5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41">
        <v>83</v>
      </c>
      <c r="B265" s="242" t="s">
        <v>473</v>
      </c>
      <c r="C265" s="262" t="s">
        <v>474</v>
      </c>
      <c r="D265" s="243" t="s">
        <v>221</v>
      </c>
      <c r="E265" s="244">
        <v>143.85</v>
      </c>
      <c r="F265" s="245"/>
      <c r="G265" s="246">
        <f>ROUND(E265*F265,2)</f>
        <v>0</v>
      </c>
      <c r="H265" s="245"/>
      <c r="I265" s="246">
        <f>ROUND(E265*H265,2)</f>
        <v>0</v>
      </c>
      <c r="J265" s="245"/>
      <c r="K265" s="246">
        <f>ROUND(E265*J265,2)</f>
        <v>0</v>
      </c>
      <c r="L265" s="246">
        <v>21</v>
      </c>
      <c r="M265" s="246">
        <f>G265*(1+L265/100)</f>
        <v>0</v>
      </c>
      <c r="N265" s="244">
        <v>1.6999999999999999E-3</v>
      </c>
      <c r="O265" s="244">
        <f>ROUND(E265*N265,2)</f>
        <v>0.24</v>
      </c>
      <c r="P265" s="244">
        <v>0</v>
      </c>
      <c r="Q265" s="244">
        <f>ROUND(E265*P265,2)</f>
        <v>0</v>
      </c>
      <c r="R265" s="246" t="s">
        <v>392</v>
      </c>
      <c r="S265" s="246" t="s">
        <v>139</v>
      </c>
      <c r="T265" s="247" t="s">
        <v>139</v>
      </c>
      <c r="U265" s="225">
        <v>0</v>
      </c>
      <c r="V265" s="225">
        <f>ROUND(E265*U265,2)</f>
        <v>0</v>
      </c>
      <c r="W265" s="225"/>
      <c r="X265" s="225" t="s">
        <v>335</v>
      </c>
      <c r="Y265" s="225" t="s">
        <v>141</v>
      </c>
      <c r="Z265" s="214"/>
      <c r="AA265" s="214"/>
      <c r="AB265" s="214"/>
      <c r="AC265" s="214"/>
      <c r="AD265" s="214"/>
      <c r="AE265" s="214"/>
      <c r="AF265" s="214"/>
      <c r="AG265" s="214" t="s">
        <v>336</v>
      </c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2" x14ac:dyDescent="0.2">
      <c r="A266" s="221"/>
      <c r="B266" s="222"/>
      <c r="C266" s="264" t="s">
        <v>475</v>
      </c>
      <c r="D266" s="227"/>
      <c r="E266" s="228">
        <v>143.85</v>
      </c>
      <c r="F266" s="225"/>
      <c r="G266" s="225"/>
      <c r="H266" s="225"/>
      <c r="I266" s="225"/>
      <c r="J266" s="225"/>
      <c r="K266" s="225"/>
      <c r="L266" s="225"/>
      <c r="M266" s="225"/>
      <c r="N266" s="224"/>
      <c r="O266" s="224"/>
      <c r="P266" s="224"/>
      <c r="Q266" s="224"/>
      <c r="R266" s="225"/>
      <c r="S266" s="225"/>
      <c r="T266" s="225"/>
      <c r="U266" s="225"/>
      <c r="V266" s="225"/>
      <c r="W266" s="225"/>
      <c r="X266" s="225"/>
      <c r="Y266" s="225"/>
      <c r="Z266" s="214"/>
      <c r="AA266" s="214"/>
      <c r="AB266" s="214"/>
      <c r="AC266" s="214"/>
      <c r="AD266" s="214"/>
      <c r="AE266" s="214"/>
      <c r="AF266" s="214"/>
      <c r="AG266" s="214" t="s">
        <v>146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41">
        <v>84</v>
      </c>
      <c r="B267" s="242" t="s">
        <v>476</v>
      </c>
      <c r="C267" s="262" t="s">
        <v>477</v>
      </c>
      <c r="D267" s="243" t="s">
        <v>221</v>
      </c>
      <c r="E267" s="244">
        <v>89.533500000000004</v>
      </c>
      <c r="F267" s="245"/>
      <c r="G267" s="246">
        <f>ROUND(E267*F267,2)</f>
        <v>0</v>
      </c>
      <c r="H267" s="245"/>
      <c r="I267" s="246">
        <f>ROUND(E267*H267,2)</f>
        <v>0</v>
      </c>
      <c r="J267" s="245"/>
      <c r="K267" s="246">
        <f>ROUND(E267*J267,2)</f>
        <v>0</v>
      </c>
      <c r="L267" s="246">
        <v>21</v>
      </c>
      <c r="M267" s="246">
        <f>G267*(1+L267/100)</f>
        <v>0</v>
      </c>
      <c r="N267" s="244">
        <v>3.0000000000000001E-3</v>
      </c>
      <c r="O267" s="244">
        <f>ROUND(E267*N267,2)</f>
        <v>0.27</v>
      </c>
      <c r="P267" s="244">
        <v>0</v>
      </c>
      <c r="Q267" s="244">
        <f>ROUND(E267*P267,2)</f>
        <v>0</v>
      </c>
      <c r="R267" s="246"/>
      <c r="S267" s="246" t="s">
        <v>226</v>
      </c>
      <c r="T267" s="247" t="s">
        <v>139</v>
      </c>
      <c r="U267" s="225">
        <v>0</v>
      </c>
      <c r="V267" s="225">
        <f>ROUND(E267*U267,2)</f>
        <v>0</v>
      </c>
      <c r="W267" s="225"/>
      <c r="X267" s="225" t="s">
        <v>335</v>
      </c>
      <c r="Y267" s="225" t="s">
        <v>141</v>
      </c>
      <c r="Z267" s="214"/>
      <c r="AA267" s="214"/>
      <c r="AB267" s="214"/>
      <c r="AC267" s="214"/>
      <c r="AD267" s="214"/>
      <c r="AE267" s="214"/>
      <c r="AF267" s="214"/>
      <c r="AG267" s="214" t="s">
        <v>336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2" x14ac:dyDescent="0.2">
      <c r="A268" s="221"/>
      <c r="B268" s="222"/>
      <c r="C268" s="264" t="s">
        <v>478</v>
      </c>
      <c r="D268" s="227"/>
      <c r="E268" s="228">
        <v>89.533500000000004</v>
      </c>
      <c r="F268" s="225"/>
      <c r="G268" s="225"/>
      <c r="H268" s="225"/>
      <c r="I268" s="225"/>
      <c r="J268" s="225"/>
      <c r="K268" s="225"/>
      <c r="L268" s="225"/>
      <c r="M268" s="225"/>
      <c r="N268" s="224"/>
      <c r="O268" s="224"/>
      <c r="P268" s="224"/>
      <c r="Q268" s="224"/>
      <c r="R268" s="225"/>
      <c r="S268" s="225"/>
      <c r="T268" s="225"/>
      <c r="U268" s="225"/>
      <c r="V268" s="225"/>
      <c r="W268" s="225"/>
      <c r="X268" s="225"/>
      <c r="Y268" s="225"/>
      <c r="Z268" s="214"/>
      <c r="AA268" s="214"/>
      <c r="AB268" s="214"/>
      <c r="AC268" s="214"/>
      <c r="AD268" s="214"/>
      <c r="AE268" s="214"/>
      <c r="AF268" s="214"/>
      <c r="AG268" s="214" t="s">
        <v>146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21">
        <v>85</v>
      </c>
      <c r="B269" s="222" t="s">
        <v>479</v>
      </c>
      <c r="C269" s="271" t="s">
        <v>480</v>
      </c>
      <c r="D269" s="223" t="s">
        <v>0</v>
      </c>
      <c r="E269" s="259"/>
      <c r="F269" s="226"/>
      <c r="G269" s="225">
        <f>ROUND(E269*F269,2)</f>
        <v>0</v>
      </c>
      <c r="H269" s="226"/>
      <c r="I269" s="225">
        <f>ROUND(E269*H269,2)</f>
        <v>0</v>
      </c>
      <c r="J269" s="226"/>
      <c r="K269" s="225">
        <f>ROUND(E269*J269,2)</f>
        <v>0</v>
      </c>
      <c r="L269" s="225">
        <v>21</v>
      </c>
      <c r="M269" s="225">
        <f>G269*(1+L269/100)</f>
        <v>0</v>
      </c>
      <c r="N269" s="224">
        <v>0</v>
      </c>
      <c r="O269" s="224">
        <f>ROUND(E269*N269,2)</f>
        <v>0</v>
      </c>
      <c r="P269" s="224">
        <v>0</v>
      </c>
      <c r="Q269" s="224">
        <f>ROUND(E269*P269,2)</f>
        <v>0</v>
      </c>
      <c r="R269" s="225" t="s">
        <v>481</v>
      </c>
      <c r="S269" s="225" t="s">
        <v>139</v>
      </c>
      <c r="T269" s="225" t="s">
        <v>139</v>
      </c>
      <c r="U269" s="225">
        <v>0</v>
      </c>
      <c r="V269" s="225">
        <f>ROUND(E269*U269,2)</f>
        <v>0</v>
      </c>
      <c r="W269" s="225"/>
      <c r="X269" s="225" t="s">
        <v>439</v>
      </c>
      <c r="Y269" s="225" t="s">
        <v>141</v>
      </c>
      <c r="Z269" s="214"/>
      <c r="AA269" s="214"/>
      <c r="AB269" s="214"/>
      <c r="AC269" s="214"/>
      <c r="AD269" s="214"/>
      <c r="AE269" s="214"/>
      <c r="AF269" s="214"/>
      <c r="AG269" s="214" t="s">
        <v>440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2" x14ac:dyDescent="0.2">
      <c r="A270" s="221"/>
      <c r="B270" s="222"/>
      <c r="C270" s="272" t="s">
        <v>482</v>
      </c>
      <c r="D270" s="260"/>
      <c r="E270" s="260"/>
      <c r="F270" s="260"/>
      <c r="G270" s="260"/>
      <c r="H270" s="225"/>
      <c r="I270" s="225"/>
      <c r="J270" s="225"/>
      <c r="K270" s="225"/>
      <c r="L270" s="225"/>
      <c r="M270" s="225"/>
      <c r="N270" s="224"/>
      <c r="O270" s="224"/>
      <c r="P270" s="224"/>
      <c r="Q270" s="224"/>
      <c r="R270" s="225"/>
      <c r="S270" s="225"/>
      <c r="T270" s="225"/>
      <c r="U270" s="225"/>
      <c r="V270" s="225"/>
      <c r="W270" s="225"/>
      <c r="X270" s="225"/>
      <c r="Y270" s="225"/>
      <c r="Z270" s="214"/>
      <c r="AA270" s="214"/>
      <c r="AB270" s="214"/>
      <c r="AC270" s="214"/>
      <c r="AD270" s="214"/>
      <c r="AE270" s="214"/>
      <c r="AF270" s="214"/>
      <c r="AG270" s="214" t="s">
        <v>144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x14ac:dyDescent="0.2">
      <c r="A271" s="234" t="s">
        <v>133</v>
      </c>
      <c r="B271" s="235" t="s">
        <v>97</v>
      </c>
      <c r="C271" s="261" t="s">
        <v>98</v>
      </c>
      <c r="D271" s="236"/>
      <c r="E271" s="237"/>
      <c r="F271" s="238"/>
      <c r="G271" s="238">
        <f>SUMIF(AG272:AG292,"&lt;&gt;NOR",G272:G292)</f>
        <v>0</v>
      </c>
      <c r="H271" s="238"/>
      <c r="I271" s="238">
        <f>SUM(I272:I292)</f>
        <v>0</v>
      </c>
      <c r="J271" s="238"/>
      <c r="K271" s="238">
        <f>SUM(K272:K292)</f>
        <v>0</v>
      </c>
      <c r="L271" s="238"/>
      <c r="M271" s="238">
        <f>SUM(M272:M292)</f>
        <v>0</v>
      </c>
      <c r="N271" s="237"/>
      <c r="O271" s="237">
        <f>SUM(O272:O292)</f>
        <v>1.61</v>
      </c>
      <c r="P271" s="237"/>
      <c r="Q271" s="237">
        <f>SUM(Q272:Q292)</f>
        <v>0</v>
      </c>
      <c r="R271" s="238"/>
      <c r="S271" s="238"/>
      <c r="T271" s="239"/>
      <c r="U271" s="233"/>
      <c r="V271" s="233">
        <f>SUM(V272:V292)</f>
        <v>103.06</v>
      </c>
      <c r="W271" s="233"/>
      <c r="X271" s="233"/>
      <c r="Y271" s="233"/>
      <c r="AG271" t="s">
        <v>134</v>
      </c>
    </row>
    <row r="272" spans="1:60" ht="22.5" outlineLevel="1" x14ac:dyDescent="0.2">
      <c r="A272" s="250">
        <v>86</v>
      </c>
      <c r="B272" s="251" t="s">
        <v>483</v>
      </c>
      <c r="C272" s="265" t="s">
        <v>484</v>
      </c>
      <c r="D272" s="252" t="s">
        <v>375</v>
      </c>
      <c r="E272" s="253">
        <v>75</v>
      </c>
      <c r="F272" s="254"/>
      <c r="G272" s="255">
        <f>ROUND(E272*F272,2)</f>
        <v>0</v>
      </c>
      <c r="H272" s="254"/>
      <c r="I272" s="255">
        <f>ROUND(E272*H272,2)</f>
        <v>0</v>
      </c>
      <c r="J272" s="254"/>
      <c r="K272" s="255">
        <f>ROUND(E272*J272,2)</f>
        <v>0</v>
      </c>
      <c r="L272" s="255">
        <v>21</v>
      </c>
      <c r="M272" s="255">
        <f>G272*(1+L272/100)</f>
        <v>0</v>
      </c>
      <c r="N272" s="253">
        <v>0</v>
      </c>
      <c r="O272" s="253">
        <f>ROUND(E272*N272,2)</f>
        <v>0</v>
      </c>
      <c r="P272" s="253">
        <v>0</v>
      </c>
      <c r="Q272" s="253">
        <f>ROUND(E272*P272,2)</f>
        <v>0</v>
      </c>
      <c r="R272" s="255" t="s">
        <v>485</v>
      </c>
      <c r="S272" s="255" t="s">
        <v>139</v>
      </c>
      <c r="T272" s="256" t="s">
        <v>139</v>
      </c>
      <c r="U272" s="225">
        <v>0.158</v>
      </c>
      <c r="V272" s="225">
        <f>ROUND(E272*U272,2)</f>
        <v>11.85</v>
      </c>
      <c r="W272" s="225"/>
      <c r="X272" s="225" t="s">
        <v>140</v>
      </c>
      <c r="Y272" s="225" t="s">
        <v>141</v>
      </c>
      <c r="Z272" s="214"/>
      <c r="AA272" s="214"/>
      <c r="AB272" s="214"/>
      <c r="AC272" s="214"/>
      <c r="AD272" s="214"/>
      <c r="AE272" s="214"/>
      <c r="AF272" s="214"/>
      <c r="AG272" s="214" t="s">
        <v>142</v>
      </c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41">
        <v>87</v>
      </c>
      <c r="B273" s="242" t="s">
        <v>486</v>
      </c>
      <c r="C273" s="262" t="s">
        <v>487</v>
      </c>
      <c r="D273" s="243" t="s">
        <v>194</v>
      </c>
      <c r="E273" s="244">
        <v>13.95</v>
      </c>
      <c r="F273" s="245"/>
      <c r="G273" s="246">
        <f>ROUND(E273*F273,2)</f>
        <v>0</v>
      </c>
      <c r="H273" s="245"/>
      <c r="I273" s="246">
        <f>ROUND(E273*H273,2)</f>
        <v>0</v>
      </c>
      <c r="J273" s="245"/>
      <c r="K273" s="246">
        <f>ROUND(E273*J273,2)</f>
        <v>0</v>
      </c>
      <c r="L273" s="246">
        <v>21</v>
      </c>
      <c r="M273" s="246">
        <f>G273*(1+L273/100)</f>
        <v>0</v>
      </c>
      <c r="N273" s="244">
        <v>4.2999999999999999E-4</v>
      </c>
      <c r="O273" s="244">
        <f>ROUND(E273*N273,2)</f>
        <v>0.01</v>
      </c>
      <c r="P273" s="244">
        <v>0</v>
      </c>
      <c r="Q273" s="244">
        <f>ROUND(E273*P273,2)</f>
        <v>0</v>
      </c>
      <c r="R273" s="246" t="s">
        <v>488</v>
      </c>
      <c r="S273" s="246" t="s">
        <v>139</v>
      </c>
      <c r="T273" s="247" t="s">
        <v>139</v>
      </c>
      <c r="U273" s="225">
        <v>0.34</v>
      </c>
      <c r="V273" s="225">
        <f>ROUND(E273*U273,2)</f>
        <v>4.74</v>
      </c>
      <c r="W273" s="225"/>
      <c r="X273" s="225" t="s">
        <v>140</v>
      </c>
      <c r="Y273" s="225" t="s">
        <v>141</v>
      </c>
      <c r="Z273" s="214"/>
      <c r="AA273" s="214"/>
      <c r="AB273" s="214"/>
      <c r="AC273" s="214"/>
      <c r="AD273" s="214"/>
      <c r="AE273" s="214"/>
      <c r="AF273" s="214"/>
      <c r="AG273" s="214" t="s">
        <v>142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2" x14ac:dyDescent="0.2">
      <c r="A274" s="221"/>
      <c r="B274" s="222"/>
      <c r="C274" s="264" t="s">
        <v>489</v>
      </c>
      <c r="D274" s="227"/>
      <c r="E274" s="228">
        <v>13.95</v>
      </c>
      <c r="F274" s="225"/>
      <c r="G274" s="225"/>
      <c r="H274" s="225"/>
      <c r="I274" s="225"/>
      <c r="J274" s="225"/>
      <c r="K274" s="225"/>
      <c r="L274" s="225"/>
      <c r="M274" s="225"/>
      <c r="N274" s="224"/>
      <c r="O274" s="224"/>
      <c r="P274" s="224"/>
      <c r="Q274" s="224"/>
      <c r="R274" s="225"/>
      <c r="S274" s="225"/>
      <c r="T274" s="225"/>
      <c r="U274" s="225"/>
      <c r="V274" s="225"/>
      <c r="W274" s="225"/>
      <c r="X274" s="225"/>
      <c r="Y274" s="225"/>
      <c r="Z274" s="214"/>
      <c r="AA274" s="214"/>
      <c r="AB274" s="214"/>
      <c r="AC274" s="214"/>
      <c r="AD274" s="214"/>
      <c r="AE274" s="214"/>
      <c r="AF274" s="214"/>
      <c r="AG274" s="214" t="s">
        <v>146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ht="22.5" outlineLevel="1" x14ac:dyDescent="0.2">
      <c r="A275" s="241">
        <v>88</v>
      </c>
      <c r="B275" s="242" t="s">
        <v>490</v>
      </c>
      <c r="C275" s="262" t="s">
        <v>491</v>
      </c>
      <c r="D275" s="243" t="s">
        <v>375</v>
      </c>
      <c r="E275" s="244">
        <v>1</v>
      </c>
      <c r="F275" s="245"/>
      <c r="G275" s="246">
        <f>ROUND(E275*F275,2)</f>
        <v>0</v>
      </c>
      <c r="H275" s="245"/>
      <c r="I275" s="246">
        <f>ROUND(E275*H275,2)</f>
        <v>0</v>
      </c>
      <c r="J275" s="245"/>
      <c r="K275" s="246">
        <f>ROUND(E275*J275,2)</f>
        <v>0</v>
      </c>
      <c r="L275" s="246">
        <v>21</v>
      </c>
      <c r="M275" s="246">
        <f>G275*(1+L275/100)</f>
        <v>0</v>
      </c>
      <c r="N275" s="244">
        <v>0</v>
      </c>
      <c r="O275" s="244">
        <f>ROUND(E275*N275,2)</f>
        <v>0</v>
      </c>
      <c r="P275" s="244">
        <v>0</v>
      </c>
      <c r="Q275" s="244">
        <f>ROUND(E275*P275,2)</f>
        <v>0</v>
      </c>
      <c r="R275" s="246" t="s">
        <v>488</v>
      </c>
      <c r="S275" s="246" t="s">
        <v>139</v>
      </c>
      <c r="T275" s="247" t="s">
        <v>139</v>
      </c>
      <c r="U275" s="225">
        <v>9.16</v>
      </c>
      <c r="V275" s="225">
        <f>ROUND(E275*U275,2)</f>
        <v>9.16</v>
      </c>
      <c r="W275" s="225"/>
      <c r="X275" s="225" t="s">
        <v>140</v>
      </c>
      <c r="Y275" s="225" t="s">
        <v>141</v>
      </c>
      <c r="Z275" s="214"/>
      <c r="AA275" s="214"/>
      <c r="AB275" s="214"/>
      <c r="AC275" s="214"/>
      <c r="AD275" s="214"/>
      <c r="AE275" s="214"/>
      <c r="AF275" s="214"/>
      <c r="AG275" s="214" t="s">
        <v>142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2" x14ac:dyDescent="0.2">
      <c r="A276" s="221"/>
      <c r="B276" s="222"/>
      <c r="C276" s="264" t="s">
        <v>492</v>
      </c>
      <c r="D276" s="227"/>
      <c r="E276" s="228">
        <v>1</v>
      </c>
      <c r="F276" s="225"/>
      <c r="G276" s="225"/>
      <c r="H276" s="225"/>
      <c r="I276" s="225"/>
      <c r="J276" s="225"/>
      <c r="K276" s="225"/>
      <c r="L276" s="225"/>
      <c r="M276" s="225"/>
      <c r="N276" s="224"/>
      <c r="O276" s="224"/>
      <c r="P276" s="224"/>
      <c r="Q276" s="224"/>
      <c r="R276" s="225"/>
      <c r="S276" s="225"/>
      <c r="T276" s="225"/>
      <c r="U276" s="225"/>
      <c r="V276" s="225"/>
      <c r="W276" s="225"/>
      <c r="X276" s="225"/>
      <c r="Y276" s="225"/>
      <c r="Z276" s="214"/>
      <c r="AA276" s="214"/>
      <c r="AB276" s="214"/>
      <c r="AC276" s="214"/>
      <c r="AD276" s="214"/>
      <c r="AE276" s="214"/>
      <c r="AF276" s="214"/>
      <c r="AG276" s="214" t="s">
        <v>146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41">
        <v>89</v>
      </c>
      <c r="B277" s="242" t="s">
        <v>493</v>
      </c>
      <c r="C277" s="262" t="s">
        <v>494</v>
      </c>
      <c r="D277" s="243" t="s">
        <v>495</v>
      </c>
      <c r="E277" s="244">
        <v>262.661</v>
      </c>
      <c r="F277" s="245"/>
      <c r="G277" s="246">
        <f>ROUND(E277*F277,2)</f>
        <v>0</v>
      </c>
      <c r="H277" s="245"/>
      <c r="I277" s="246">
        <f>ROUND(E277*H277,2)</f>
        <v>0</v>
      </c>
      <c r="J277" s="245"/>
      <c r="K277" s="246">
        <f>ROUND(E277*J277,2)</f>
        <v>0</v>
      </c>
      <c r="L277" s="246">
        <v>21</v>
      </c>
      <c r="M277" s="246">
        <f>G277*(1+L277/100)</f>
        <v>0</v>
      </c>
      <c r="N277" s="244">
        <v>0</v>
      </c>
      <c r="O277" s="244">
        <f>ROUND(E277*N277,2)</f>
        <v>0</v>
      </c>
      <c r="P277" s="244">
        <v>0</v>
      </c>
      <c r="Q277" s="244">
        <f>ROUND(E277*P277,2)</f>
        <v>0</v>
      </c>
      <c r="R277" s="246" t="s">
        <v>488</v>
      </c>
      <c r="S277" s="246" t="s">
        <v>139</v>
      </c>
      <c r="T277" s="247" t="s">
        <v>139</v>
      </c>
      <c r="U277" s="225">
        <v>0</v>
      </c>
      <c r="V277" s="225">
        <f>ROUND(E277*U277,2)</f>
        <v>0</v>
      </c>
      <c r="W277" s="225"/>
      <c r="X277" s="225" t="s">
        <v>140</v>
      </c>
      <c r="Y277" s="225" t="s">
        <v>141</v>
      </c>
      <c r="Z277" s="214"/>
      <c r="AA277" s="214"/>
      <c r="AB277" s="214"/>
      <c r="AC277" s="214"/>
      <c r="AD277" s="214"/>
      <c r="AE277" s="214"/>
      <c r="AF277" s="214"/>
      <c r="AG277" s="214" t="s">
        <v>142</v>
      </c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2" x14ac:dyDescent="0.2">
      <c r="A278" s="221"/>
      <c r="B278" s="222"/>
      <c r="C278" s="264" t="s">
        <v>496</v>
      </c>
      <c r="D278" s="227"/>
      <c r="E278" s="228">
        <v>262.661</v>
      </c>
      <c r="F278" s="225"/>
      <c r="G278" s="225"/>
      <c r="H278" s="225"/>
      <c r="I278" s="225"/>
      <c r="J278" s="225"/>
      <c r="K278" s="225"/>
      <c r="L278" s="225"/>
      <c r="M278" s="225"/>
      <c r="N278" s="224"/>
      <c r="O278" s="224"/>
      <c r="P278" s="224"/>
      <c r="Q278" s="224"/>
      <c r="R278" s="225"/>
      <c r="S278" s="225"/>
      <c r="T278" s="225"/>
      <c r="U278" s="225"/>
      <c r="V278" s="225"/>
      <c r="W278" s="225"/>
      <c r="X278" s="225"/>
      <c r="Y278" s="225"/>
      <c r="Z278" s="214"/>
      <c r="AA278" s="214"/>
      <c r="AB278" s="214"/>
      <c r="AC278" s="214"/>
      <c r="AD278" s="214"/>
      <c r="AE278" s="214"/>
      <c r="AF278" s="214"/>
      <c r="AG278" s="214" t="s">
        <v>146</v>
      </c>
      <c r="AH278" s="214">
        <v>5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41">
        <v>90</v>
      </c>
      <c r="B279" s="242" t="s">
        <v>497</v>
      </c>
      <c r="C279" s="262" t="s">
        <v>498</v>
      </c>
      <c r="D279" s="243" t="s">
        <v>495</v>
      </c>
      <c r="E279" s="244">
        <v>262.661</v>
      </c>
      <c r="F279" s="245"/>
      <c r="G279" s="246">
        <f>ROUND(E279*F279,2)</f>
        <v>0</v>
      </c>
      <c r="H279" s="245"/>
      <c r="I279" s="246">
        <f>ROUND(E279*H279,2)</f>
        <v>0</v>
      </c>
      <c r="J279" s="245"/>
      <c r="K279" s="246">
        <f>ROUND(E279*J279,2)</f>
        <v>0</v>
      </c>
      <c r="L279" s="246">
        <v>21</v>
      </c>
      <c r="M279" s="246">
        <f>G279*(1+L279/100)</f>
        <v>0</v>
      </c>
      <c r="N279" s="244">
        <v>5.0000000000000002E-5</v>
      </c>
      <c r="O279" s="244">
        <f>ROUND(E279*N279,2)</f>
        <v>0.01</v>
      </c>
      <c r="P279" s="244">
        <v>0</v>
      </c>
      <c r="Q279" s="244">
        <f>ROUND(E279*P279,2)</f>
        <v>0</v>
      </c>
      <c r="R279" s="246" t="s">
        <v>488</v>
      </c>
      <c r="S279" s="246" t="s">
        <v>139</v>
      </c>
      <c r="T279" s="247" t="s">
        <v>139</v>
      </c>
      <c r="U279" s="225">
        <v>0.1</v>
      </c>
      <c r="V279" s="225">
        <f>ROUND(E279*U279,2)</f>
        <v>26.27</v>
      </c>
      <c r="W279" s="225"/>
      <c r="X279" s="225" t="s">
        <v>140</v>
      </c>
      <c r="Y279" s="225" t="s">
        <v>141</v>
      </c>
      <c r="Z279" s="214"/>
      <c r="AA279" s="214"/>
      <c r="AB279" s="214"/>
      <c r="AC279" s="214"/>
      <c r="AD279" s="214"/>
      <c r="AE279" s="214"/>
      <c r="AF279" s="214"/>
      <c r="AG279" s="214" t="s">
        <v>142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2" x14ac:dyDescent="0.2">
      <c r="A280" s="221"/>
      <c r="B280" s="222"/>
      <c r="C280" s="264" t="s">
        <v>499</v>
      </c>
      <c r="D280" s="227"/>
      <c r="E280" s="228"/>
      <c r="F280" s="225"/>
      <c r="G280" s="225"/>
      <c r="H280" s="225"/>
      <c r="I280" s="225"/>
      <c r="J280" s="225"/>
      <c r="K280" s="225"/>
      <c r="L280" s="225"/>
      <c r="M280" s="225"/>
      <c r="N280" s="224"/>
      <c r="O280" s="224"/>
      <c r="P280" s="224"/>
      <c r="Q280" s="224"/>
      <c r="R280" s="225"/>
      <c r="S280" s="225"/>
      <c r="T280" s="225"/>
      <c r="U280" s="225"/>
      <c r="V280" s="225"/>
      <c r="W280" s="225"/>
      <c r="X280" s="225"/>
      <c r="Y280" s="225"/>
      <c r="Z280" s="214"/>
      <c r="AA280" s="214"/>
      <c r="AB280" s="214"/>
      <c r="AC280" s="214"/>
      <c r="AD280" s="214"/>
      <c r="AE280" s="214"/>
      <c r="AF280" s="214"/>
      <c r="AG280" s="214" t="s">
        <v>146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3" x14ac:dyDescent="0.2">
      <c r="A281" s="221"/>
      <c r="B281" s="222"/>
      <c r="C281" s="264" t="s">
        <v>500</v>
      </c>
      <c r="D281" s="227"/>
      <c r="E281" s="228">
        <v>262.661</v>
      </c>
      <c r="F281" s="225"/>
      <c r="G281" s="225"/>
      <c r="H281" s="225"/>
      <c r="I281" s="225"/>
      <c r="J281" s="225"/>
      <c r="K281" s="225"/>
      <c r="L281" s="225"/>
      <c r="M281" s="225"/>
      <c r="N281" s="224"/>
      <c r="O281" s="224"/>
      <c r="P281" s="224"/>
      <c r="Q281" s="224"/>
      <c r="R281" s="225"/>
      <c r="S281" s="225"/>
      <c r="T281" s="225"/>
      <c r="U281" s="225"/>
      <c r="V281" s="225"/>
      <c r="W281" s="225"/>
      <c r="X281" s="225"/>
      <c r="Y281" s="225"/>
      <c r="Z281" s="214"/>
      <c r="AA281" s="214"/>
      <c r="AB281" s="214"/>
      <c r="AC281" s="214"/>
      <c r="AD281" s="214"/>
      <c r="AE281" s="214"/>
      <c r="AF281" s="214"/>
      <c r="AG281" s="214" t="s">
        <v>146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ht="22.5" outlineLevel="1" x14ac:dyDescent="0.2">
      <c r="A282" s="241">
        <v>91</v>
      </c>
      <c r="B282" s="242" t="s">
        <v>501</v>
      </c>
      <c r="C282" s="262" t="s">
        <v>502</v>
      </c>
      <c r="D282" s="243" t="s">
        <v>375</v>
      </c>
      <c r="E282" s="244">
        <v>18</v>
      </c>
      <c r="F282" s="245"/>
      <c r="G282" s="246">
        <f>ROUND(E282*F282,2)</f>
        <v>0</v>
      </c>
      <c r="H282" s="245"/>
      <c r="I282" s="246">
        <f>ROUND(E282*H282,2)</f>
        <v>0</v>
      </c>
      <c r="J282" s="245"/>
      <c r="K282" s="246">
        <f>ROUND(E282*J282,2)</f>
        <v>0</v>
      </c>
      <c r="L282" s="246">
        <v>21</v>
      </c>
      <c r="M282" s="246">
        <f>G282*(1+L282/100)</f>
        <v>0</v>
      </c>
      <c r="N282" s="244">
        <v>0.01</v>
      </c>
      <c r="O282" s="244">
        <f>ROUND(E282*N282,2)</f>
        <v>0.18</v>
      </c>
      <c r="P282" s="244">
        <v>0</v>
      </c>
      <c r="Q282" s="244">
        <f>ROUND(E282*P282,2)</f>
        <v>0</v>
      </c>
      <c r="R282" s="246"/>
      <c r="S282" s="246" t="s">
        <v>226</v>
      </c>
      <c r="T282" s="247" t="s">
        <v>227</v>
      </c>
      <c r="U282" s="225">
        <v>0.05</v>
      </c>
      <c r="V282" s="225">
        <f>ROUND(E282*U282,2)</f>
        <v>0.9</v>
      </c>
      <c r="W282" s="225"/>
      <c r="X282" s="225" t="s">
        <v>140</v>
      </c>
      <c r="Y282" s="225" t="s">
        <v>141</v>
      </c>
      <c r="Z282" s="214"/>
      <c r="AA282" s="214"/>
      <c r="AB282" s="214"/>
      <c r="AC282" s="214"/>
      <c r="AD282" s="214"/>
      <c r="AE282" s="214"/>
      <c r="AF282" s="214"/>
      <c r="AG282" s="214" t="s">
        <v>142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2" x14ac:dyDescent="0.2">
      <c r="A283" s="221"/>
      <c r="B283" s="222"/>
      <c r="C283" s="264" t="s">
        <v>503</v>
      </c>
      <c r="D283" s="227"/>
      <c r="E283" s="228">
        <v>18</v>
      </c>
      <c r="F283" s="225"/>
      <c r="G283" s="225"/>
      <c r="H283" s="225"/>
      <c r="I283" s="225"/>
      <c r="J283" s="225"/>
      <c r="K283" s="225"/>
      <c r="L283" s="225"/>
      <c r="M283" s="225"/>
      <c r="N283" s="224"/>
      <c r="O283" s="224"/>
      <c r="P283" s="224"/>
      <c r="Q283" s="224"/>
      <c r="R283" s="225"/>
      <c r="S283" s="225"/>
      <c r="T283" s="225"/>
      <c r="U283" s="225"/>
      <c r="V283" s="225"/>
      <c r="W283" s="225"/>
      <c r="X283" s="225"/>
      <c r="Y283" s="225"/>
      <c r="Z283" s="214"/>
      <c r="AA283" s="214"/>
      <c r="AB283" s="214"/>
      <c r="AC283" s="214"/>
      <c r="AD283" s="214"/>
      <c r="AE283" s="214"/>
      <c r="AF283" s="214"/>
      <c r="AG283" s="214" t="s">
        <v>146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41">
        <v>92</v>
      </c>
      <c r="B284" s="242" t="s">
        <v>504</v>
      </c>
      <c r="C284" s="262" t="s">
        <v>505</v>
      </c>
      <c r="D284" s="243" t="s">
        <v>221</v>
      </c>
      <c r="E284" s="244">
        <v>30</v>
      </c>
      <c r="F284" s="245"/>
      <c r="G284" s="246">
        <f>ROUND(E284*F284,2)</f>
        <v>0</v>
      </c>
      <c r="H284" s="245"/>
      <c r="I284" s="246">
        <f>ROUND(E284*H284,2)</f>
        <v>0</v>
      </c>
      <c r="J284" s="245"/>
      <c r="K284" s="246">
        <f>ROUND(E284*J284,2)</f>
        <v>0</v>
      </c>
      <c r="L284" s="246">
        <v>21</v>
      </c>
      <c r="M284" s="246">
        <f>G284*(1+L284/100)</f>
        <v>0</v>
      </c>
      <c r="N284" s="244">
        <v>2.853E-2</v>
      </c>
      <c r="O284" s="244">
        <f>ROUND(E284*N284,2)</f>
        <v>0.86</v>
      </c>
      <c r="P284" s="244">
        <v>0</v>
      </c>
      <c r="Q284" s="244">
        <f>ROUND(E284*P284,2)</f>
        <v>0</v>
      </c>
      <c r="R284" s="246"/>
      <c r="S284" s="246" t="s">
        <v>226</v>
      </c>
      <c r="T284" s="247" t="s">
        <v>227</v>
      </c>
      <c r="U284" s="225">
        <v>1.58771</v>
      </c>
      <c r="V284" s="225">
        <f>ROUND(E284*U284,2)</f>
        <v>47.63</v>
      </c>
      <c r="W284" s="225"/>
      <c r="X284" s="225" t="s">
        <v>231</v>
      </c>
      <c r="Y284" s="225" t="s">
        <v>141</v>
      </c>
      <c r="Z284" s="214"/>
      <c r="AA284" s="214"/>
      <c r="AB284" s="214"/>
      <c r="AC284" s="214"/>
      <c r="AD284" s="214"/>
      <c r="AE284" s="214"/>
      <c r="AF284" s="214"/>
      <c r="AG284" s="214" t="s">
        <v>232</v>
      </c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2" x14ac:dyDescent="0.2">
      <c r="A285" s="221"/>
      <c r="B285" s="222"/>
      <c r="C285" s="264" t="s">
        <v>506</v>
      </c>
      <c r="D285" s="227"/>
      <c r="E285" s="228">
        <v>30</v>
      </c>
      <c r="F285" s="225"/>
      <c r="G285" s="225"/>
      <c r="H285" s="225"/>
      <c r="I285" s="225"/>
      <c r="J285" s="225"/>
      <c r="K285" s="225"/>
      <c r="L285" s="225"/>
      <c r="M285" s="225"/>
      <c r="N285" s="224"/>
      <c r="O285" s="224"/>
      <c r="P285" s="224"/>
      <c r="Q285" s="224"/>
      <c r="R285" s="225"/>
      <c r="S285" s="225"/>
      <c r="T285" s="225"/>
      <c r="U285" s="225"/>
      <c r="V285" s="225"/>
      <c r="W285" s="225"/>
      <c r="X285" s="225"/>
      <c r="Y285" s="225"/>
      <c r="Z285" s="214"/>
      <c r="AA285" s="214"/>
      <c r="AB285" s="214"/>
      <c r="AC285" s="214"/>
      <c r="AD285" s="214"/>
      <c r="AE285" s="214"/>
      <c r="AF285" s="214"/>
      <c r="AG285" s="214" t="s">
        <v>146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ht="22.5" outlineLevel="1" x14ac:dyDescent="0.2">
      <c r="A286" s="241">
        <v>93</v>
      </c>
      <c r="B286" s="242" t="s">
        <v>507</v>
      </c>
      <c r="C286" s="262" t="s">
        <v>508</v>
      </c>
      <c r="D286" s="243" t="s">
        <v>247</v>
      </c>
      <c r="E286" s="244">
        <v>0.28366999999999998</v>
      </c>
      <c r="F286" s="245"/>
      <c r="G286" s="246">
        <f>ROUND(E286*F286,2)</f>
        <v>0</v>
      </c>
      <c r="H286" s="245"/>
      <c r="I286" s="246">
        <f>ROUND(E286*H286,2)</f>
        <v>0</v>
      </c>
      <c r="J286" s="245"/>
      <c r="K286" s="246">
        <f>ROUND(E286*J286,2)</f>
        <v>0</v>
      </c>
      <c r="L286" s="246">
        <v>21</v>
      </c>
      <c r="M286" s="246">
        <f>G286*(1+L286/100)</f>
        <v>0</v>
      </c>
      <c r="N286" s="244">
        <v>1</v>
      </c>
      <c r="O286" s="244">
        <f>ROUND(E286*N286,2)</f>
        <v>0.28000000000000003</v>
      </c>
      <c r="P286" s="244">
        <v>0</v>
      </c>
      <c r="Q286" s="244">
        <f>ROUND(E286*P286,2)</f>
        <v>0</v>
      </c>
      <c r="R286" s="246" t="s">
        <v>392</v>
      </c>
      <c r="S286" s="246" t="s">
        <v>139</v>
      </c>
      <c r="T286" s="247" t="s">
        <v>139</v>
      </c>
      <c r="U286" s="225">
        <v>0</v>
      </c>
      <c r="V286" s="225">
        <f>ROUND(E286*U286,2)</f>
        <v>0</v>
      </c>
      <c r="W286" s="225"/>
      <c r="X286" s="225" t="s">
        <v>335</v>
      </c>
      <c r="Y286" s="225" t="s">
        <v>141</v>
      </c>
      <c r="Z286" s="214"/>
      <c r="AA286" s="214"/>
      <c r="AB286" s="214"/>
      <c r="AC286" s="214"/>
      <c r="AD286" s="214"/>
      <c r="AE286" s="214"/>
      <c r="AF286" s="214"/>
      <c r="AG286" s="214" t="s">
        <v>336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2" x14ac:dyDescent="0.2">
      <c r="A287" s="221"/>
      <c r="B287" s="222"/>
      <c r="C287" s="264" t="s">
        <v>509</v>
      </c>
      <c r="D287" s="227"/>
      <c r="E287" s="228">
        <v>0.28366999999999998</v>
      </c>
      <c r="F287" s="225"/>
      <c r="G287" s="225"/>
      <c r="H287" s="225"/>
      <c r="I287" s="225"/>
      <c r="J287" s="225"/>
      <c r="K287" s="225"/>
      <c r="L287" s="225"/>
      <c r="M287" s="225"/>
      <c r="N287" s="224"/>
      <c r="O287" s="224"/>
      <c r="P287" s="224"/>
      <c r="Q287" s="224"/>
      <c r="R287" s="225"/>
      <c r="S287" s="225"/>
      <c r="T287" s="225"/>
      <c r="U287" s="225"/>
      <c r="V287" s="225"/>
      <c r="W287" s="225"/>
      <c r="X287" s="225"/>
      <c r="Y287" s="225"/>
      <c r="Z287" s="214"/>
      <c r="AA287" s="214"/>
      <c r="AB287" s="214"/>
      <c r="AC287" s="214"/>
      <c r="AD287" s="214"/>
      <c r="AE287" s="214"/>
      <c r="AF287" s="214"/>
      <c r="AG287" s="214" t="s">
        <v>146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ht="22.5" outlineLevel="1" x14ac:dyDescent="0.2">
      <c r="A288" s="241">
        <v>94</v>
      </c>
      <c r="B288" s="242" t="s">
        <v>510</v>
      </c>
      <c r="C288" s="262" t="s">
        <v>511</v>
      </c>
      <c r="D288" s="243" t="s">
        <v>194</v>
      </c>
      <c r="E288" s="244">
        <v>14.647500000000001</v>
      </c>
      <c r="F288" s="245"/>
      <c r="G288" s="246">
        <f>ROUND(E288*F288,2)</f>
        <v>0</v>
      </c>
      <c r="H288" s="245"/>
      <c r="I288" s="246">
        <f>ROUND(E288*H288,2)</f>
        <v>0</v>
      </c>
      <c r="J288" s="245"/>
      <c r="K288" s="246">
        <f>ROUND(E288*J288,2)</f>
        <v>0</v>
      </c>
      <c r="L288" s="246">
        <v>21</v>
      </c>
      <c r="M288" s="246">
        <f>G288*(1+L288/100)</f>
        <v>0</v>
      </c>
      <c r="N288" s="244">
        <v>1.8499999999999999E-2</v>
      </c>
      <c r="O288" s="244">
        <f>ROUND(E288*N288,2)</f>
        <v>0.27</v>
      </c>
      <c r="P288" s="244">
        <v>0</v>
      </c>
      <c r="Q288" s="244">
        <f>ROUND(E288*P288,2)</f>
        <v>0</v>
      </c>
      <c r="R288" s="246"/>
      <c r="S288" s="246" t="s">
        <v>226</v>
      </c>
      <c r="T288" s="247" t="s">
        <v>227</v>
      </c>
      <c r="U288" s="225">
        <v>0</v>
      </c>
      <c r="V288" s="225">
        <f>ROUND(E288*U288,2)</f>
        <v>0</v>
      </c>
      <c r="W288" s="225"/>
      <c r="X288" s="225" t="s">
        <v>335</v>
      </c>
      <c r="Y288" s="225" t="s">
        <v>141</v>
      </c>
      <c r="Z288" s="214"/>
      <c r="AA288" s="214"/>
      <c r="AB288" s="214"/>
      <c r="AC288" s="214"/>
      <c r="AD288" s="214"/>
      <c r="AE288" s="214"/>
      <c r="AF288" s="214"/>
      <c r="AG288" s="214" t="s">
        <v>336</v>
      </c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2" x14ac:dyDescent="0.2">
      <c r="A289" s="221"/>
      <c r="B289" s="222"/>
      <c r="C289" s="264" t="s">
        <v>337</v>
      </c>
      <c r="D289" s="227"/>
      <c r="E289" s="228"/>
      <c r="F289" s="225"/>
      <c r="G289" s="225"/>
      <c r="H289" s="225"/>
      <c r="I289" s="225"/>
      <c r="J289" s="225"/>
      <c r="K289" s="225"/>
      <c r="L289" s="225"/>
      <c r="M289" s="225"/>
      <c r="N289" s="224"/>
      <c r="O289" s="224"/>
      <c r="P289" s="224"/>
      <c r="Q289" s="224"/>
      <c r="R289" s="225"/>
      <c r="S289" s="225"/>
      <c r="T289" s="225"/>
      <c r="U289" s="225"/>
      <c r="V289" s="225"/>
      <c r="W289" s="225"/>
      <c r="X289" s="225"/>
      <c r="Y289" s="225"/>
      <c r="Z289" s="214"/>
      <c r="AA289" s="214"/>
      <c r="AB289" s="214"/>
      <c r="AC289" s="214"/>
      <c r="AD289" s="214"/>
      <c r="AE289" s="214"/>
      <c r="AF289" s="214"/>
      <c r="AG289" s="214" t="s">
        <v>146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3" x14ac:dyDescent="0.2">
      <c r="A290" s="221"/>
      <c r="B290" s="222"/>
      <c r="C290" s="264" t="s">
        <v>512</v>
      </c>
      <c r="D290" s="227"/>
      <c r="E290" s="228">
        <v>14.647500000000001</v>
      </c>
      <c r="F290" s="225"/>
      <c r="G290" s="225"/>
      <c r="H290" s="225"/>
      <c r="I290" s="225"/>
      <c r="J290" s="225"/>
      <c r="K290" s="225"/>
      <c r="L290" s="225"/>
      <c r="M290" s="225"/>
      <c r="N290" s="224"/>
      <c r="O290" s="224"/>
      <c r="P290" s="224"/>
      <c r="Q290" s="224"/>
      <c r="R290" s="225"/>
      <c r="S290" s="225"/>
      <c r="T290" s="225"/>
      <c r="U290" s="225"/>
      <c r="V290" s="225"/>
      <c r="W290" s="225"/>
      <c r="X290" s="225"/>
      <c r="Y290" s="225"/>
      <c r="Z290" s="214"/>
      <c r="AA290" s="214"/>
      <c r="AB290" s="214"/>
      <c r="AC290" s="214"/>
      <c r="AD290" s="214"/>
      <c r="AE290" s="214"/>
      <c r="AF290" s="214"/>
      <c r="AG290" s="214" t="s">
        <v>146</v>
      </c>
      <c r="AH290" s="214">
        <v>5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41">
        <v>95</v>
      </c>
      <c r="B291" s="242" t="s">
        <v>513</v>
      </c>
      <c r="C291" s="262" t="s">
        <v>514</v>
      </c>
      <c r="D291" s="243" t="s">
        <v>247</v>
      </c>
      <c r="E291" s="244">
        <v>0.75378000000000001</v>
      </c>
      <c r="F291" s="245"/>
      <c r="G291" s="246">
        <f>ROUND(E291*F291,2)</f>
        <v>0</v>
      </c>
      <c r="H291" s="245"/>
      <c r="I291" s="246">
        <f>ROUND(E291*H291,2)</f>
        <v>0</v>
      </c>
      <c r="J291" s="245"/>
      <c r="K291" s="246">
        <f>ROUND(E291*J291,2)</f>
        <v>0</v>
      </c>
      <c r="L291" s="246">
        <v>21</v>
      </c>
      <c r="M291" s="246">
        <f>G291*(1+L291/100)</f>
        <v>0</v>
      </c>
      <c r="N291" s="244">
        <v>0</v>
      </c>
      <c r="O291" s="244">
        <f>ROUND(E291*N291,2)</f>
        <v>0</v>
      </c>
      <c r="P291" s="244">
        <v>0</v>
      </c>
      <c r="Q291" s="244">
        <f>ROUND(E291*P291,2)</f>
        <v>0</v>
      </c>
      <c r="R291" s="246" t="s">
        <v>488</v>
      </c>
      <c r="S291" s="246" t="s">
        <v>139</v>
      </c>
      <c r="T291" s="247" t="s">
        <v>139</v>
      </c>
      <c r="U291" s="225">
        <v>3.327</v>
      </c>
      <c r="V291" s="225">
        <f>ROUND(E291*U291,2)</f>
        <v>2.5099999999999998</v>
      </c>
      <c r="W291" s="225"/>
      <c r="X291" s="225" t="s">
        <v>439</v>
      </c>
      <c r="Y291" s="225" t="s">
        <v>141</v>
      </c>
      <c r="Z291" s="214"/>
      <c r="AA291" s="214"/>
      <c r="AB291" s="214"/>
      <c r="AC291" s="214"/>
      <c r="AD291" s="214"/>
      <c r="AE291" s="214"/>
      <c r="AF291" s="214"/>
      <c r="AG291" s="214" t="s">
        <v>440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2" x14ac:dyDescent="0.2">
      <c r="A292" s="221"/>
      <c r="B292" s="222"/>
      <c r="C292" s="263" t="s">
        <v>482</v>
      </c>
      <c r="D292" s="248"/>
      <c r="E292" s="248"/>
      <c r="F292" s="248"/>
      <c r="G292" s="248"/>
      <c r="H292" s="225"/>
      <c r="I292" s="225"/>
      <c r="J292" s="225"/>
      <c r="K292" s="225"/>
      <c r="L292" s="225"/>
      <c r="M292" s="225"/>
      <c r="N292" s="224"/>
      <c r="O292" s="224"/>
      <c r="P292" s="224"/>
      <c r="Q292" s="224"/>
      <c r="R292" s="225"/>
      <c r="S292" s="225"/>
      <c r="T292" s="225"/>
      <c r="U292" s="225"/>
      <c r="V292" s="225"/>
      <c r="W292" s="225"/>
      <c r="X292" s="225"/>
      <c r="Y292" s="225"/>
      <c r="Z292" s="214"/>
      <c r="AA292" s="214"/>
      <c r="AB292" s="214"/>
      <c r="AC292" s="214"/>
      <c r="AD292" s="214"/>
      <c r="AE292" s="214"/>
      <c r="AF292" s="214"/>
      <c r="AG292" s="214" t="s">
        <v>144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x14ac:dyDescent="0.2">
      <c r="A293" s="234" t="s">
        <v>133</v>
      </c>
      <c r="B293" s="235" t="s">
        <v>99</v>
      </c>
      <c r="C293" s="261" t="s">
        <v>100</v>
      </c>
      <c r="D293" s="236"/>
      <c r="E293" s="237"/>
      <c r="F293" s="238"/>
      <c r="G293" s="238">
        <f>SUMIF(AG294:AG296,"&lt;&gt;NOR",G294:G296)</f>
        <v>0</v>
      </c>
      <c r="H293" s="238"/>
      <c r="I293" s="238">
        <f>SUM(I294:I296)</f>
        <v>0</v>
      </c>
      <c r="J293" s="238"/>
      <c r="K293" s="238">
        <f>SUM(K294:K296)</f>
        <v>0</v>
      </c>
      <c r="L293" s="238"/>
      <c r="M293" s="238">
        <f>SUM(M294:M296)</f>
        <v>0</v>
      </c>
      <c r="N293" s="237"/>
      <c r="O293" s="237">
        <f>SUM(O294:O296)</f>
        <v>0</v>
      </c>
      <c r="P293" s="237"/>
      <c r="Q293" s="237">
        <f>SUM(Q294:Q296)</f>
        <v>0</v>
      </c>
      <c r="R293" s="238"/>
      <c r="S293" s="238"/>
      <c r="T293" s="239"/>
      <c r="U293" s="233"/>
      <c r="V293" s="233">
        <f>SUM(V294:V296)</f>
        <v>5.22</v>
      </c>
      <c r="W293" s="233"/>
      <c r="X293" s="233"/>
      <c r="Y293" s="233"/>
      <c r="AG293" t="s">
        <v>134</v>
      </c>
    </row>
    <row r="294" spans="1:60" outlineLevel="1" x14ac:dyDescent="0.2">
      <c r="A294" s="241">
        <v>96</v>
      </c>
      <c r="B294" s="242" t="s">
        <v>515</v>
      </c>
      <c r="C294" s="262" t="s">
        <v>516</v>
      </c>
      <c r="D294" s="243" t="s">
        <v>194</v>
      </c>
      <c r="E294" s="244">
        <v>11.95</v>
      </c>
      <c r="F294" s="245"/>
      <c r="G294" s="246">
        <f>ROUND(E294*F294,2)</f>
        <v>0</v>
      </c>
      <c r="H294" s="245"/>
      <c r="I294" s="246">
        <f>ROUND(E294*H294,2)</f>
        <v>0</v>
      </c>
      <c r="J294" s="245"/>
      <c r="K294" s="246">
        <f>ROUND(E294*J294,2)</f>
        <v>0</v>
      </c>
      <c r="L294" s="246">
        <v>21</v>
      </c>
      <c r="M294" s="246">
        <f>G294*(1+L294/100)</f>
        <v>0</v>
      </c>
      <c r="N294" s="244">
        <v>3.2000000000000003E-4</v>
      </c>
      <c r="O294" s="244">
        <f>ROUND(E294*N294,2)</f>
        <v>0</v>
      </c>
      <c r="P294" s="244">
        <v>0</v>
      </c>
      <c r="Q294" s="244">
        <f>ROUND(E294*P294,2)</f>
        <v>0</v>
      </c>
      <c r="R294" s="246"/>
      <c r="S294" s="246" t="s">
        <v>226</v>
      </c>
      <c r="T294" s="247" t="s">
        <v>227</v>
      </c>
      <c r="U294" s="225">
        <v>0.43675000000000003</v>
      </c>
      <c r="V294" s="225">
        <f>ROUND(E294*U294,2)</f>
        <v>5.22</v>
      </c>
      <c r="W294" s="225"/>
      <c r="X294" s="225" t="s">
        <v>231</v>
      </c>
      <c r="Y294" s="225" t="s">
        <v>141</v>
      </c>
      <c r="Z294" s="214"/>
      <c r="AA294" s="214"/>
      <c r="AB294" s="214"/>
      <c r="AC294" s="214"/>
      <c r="AD294" s="214"/>
      <c r="AE294" s="214"/>
      <c r="AF294" s="214"/>
      <c r="AG294" s="214" t="s">
        <v>232</v>
      </c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2" x14ac:dyDescent="0.2">
      <c r="A295" s="221"/>
      <c r="B295" s="222"/>
      <c r="C295" s="264" t="s">
        <v>517</v>
      </c>
      <c r="D295" s="227"/>
      <c r="E295" s="228"/>
      <c r="F295" s="225"/>
      <c r="G295" s="225"/>
      <c r="H295" s="225"/>
      <c r="I295" s="225"/>
      <c r="J295" s="225"/>
      <c r="K295" s="225"/>
      <c r="L295" s="225"/>
      <c r="M295" s="225"/>
      <c r="N295" s="224"/>
      <c r="O295" s="224"/>
      <c r="P295" s="224"/>
      <c r="Q295" s="224"/>
      <c r="R295" s="225"/>
      <c r="S295" s="225"/>
      <c r="T295" s="225"/>
      <c r="U295" s="225"/>
      <c r="V295" s="225"/>
      <c r="W295" s="225"/>
      <c r="X295" s="225"/>
      <c r="Y295" s="225"/>
      <c r="Z295" s="214"/>
      <c r="AA295" s="214"/>
      <c r="AB295" s="214"/>
      <c r="AC295" s="214"/>
      <c r="AD295" s="214"/>
      <c r="AE295" s="214"/>
      <c r="AF295" s="214"/>
      <c r="AG295" s="214" t="s">
        <v>146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3" x14ac:dyDescent="0.2">
      <c r="A296" s="221"/>
      <c r="B296" s="222"/>
      <c r="C296" s="264" t="s">
        <v>518</v>
      </c>
      <c r="D296" s="227"/>
      <c r="E296" s="228">
        <v>11.95</v>
      </c>
      <c r="F296" s="225"/>
      <c r="G296" s="225"/>
      <c r="H296" s="225"/>
      <c r="I296" s="225"/>
      <c r="J296" s="225"/>
      <c r="K296" s="225"/>
      <c r="L296" s="225"/>
      <c r="M296" s="225"/>
      <c r="N296" s="224"/>
      <c r="O296" s="224"/>
      <c r="P296" s="224"/>
      <c r="Q296" s="224"/>
      <c r="R296" s="225"/>
      <c r="S296" s="225"/>
      <c r="T296" s="225"/>
      <c r="U296" s="225"/>
      <c r="V296" s="225"/>
      <c r="W296" s="225"/>
      <c r="X296" s="225"/>
      <c r="Y296" s="225"/>
      <c r="Z296" s="214"/>
      <c r="AA296" s="214"/>
      <c r="AB296" s="214"/>
      <c r="AC296" s="214"/>
      <c r="AD296" s="214"/>
      <c r="AE296" s="214"/>
      <c r="AF296" s="214"/>
      <c r="AG296" s="214" t="s">
        <v>146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x14ac:dyDescent="0.2">
      <c r="A297" s="234" t="s">
        <v>133</v>
      </c>
      <c r="B297" s="235" t="s">
        <v>101</v>
      </c>
      <c r="C297" s="261" t="s">
        <v>102</v>
      </c>
      <c r="D297" s="236"/>
      <c r="E297" s="237"/>
      <c r="F297" s="238"/>
      <c r="G297" s="238">
        <f>SUMIF(AG298:AG306,"&lt;&gt;NOR",G298:G306)</f>
        <v>0</v>
      </c>
      <c r="H297" s="238"/>
      <c r="I297" s="238">
        <f>SUM(I298:I306)</f>
        <v>0</v>
      </c>
      <c r="J297" s="238"/>
      <c r="K297" s="238">
        <f>SUM(K298:K306)</f>
        <v>0</v>
      </c>
      <c r="L297" s="238"/>
      <c r="M297" s="238">
        <f>SUM(M298:M306)</f>
        <v>0</v>
      </c>
      <c r="N297" s="237"/>
      <c r="O297" s="237">
        <f>SUM(O298:O306)</f>
        <v>0</v>
      </c>
      <c r="P297" s="237"/>
      <c r="Q297" s="237">
        <f>SUM(Q298:Q306)</f>
        <v>0</v>
      </c>
      <c r="R297" s="238"/>
      <c r="S297" s="238"/>
      <c r="T297" s="239"/>
      <c r="U297" s="233"/>
      <c r="V297" s="233">
        <f>SUM(V298:V306)</f>
        <v>974.52</v>
      </c>
      <c r="W297" s="233"/>
      <c r="X297" s="233"/>
      <c r="Y297" s="233"/>
      <c r="AG297" t="s">
        <v>134</v>
      </c>
    </row>
    <row r="298" spans="1:60" outlineLevel="1" x14ac:dyDescent="0.2">
      <c r="A298" s="241">
        <v>97</v>
      </c>
      <c r="B298" s="242" t="s">
        <v>519</v>
      </c>
      <c r="C298" s="262" t="s">
        <v>520</v>
      </c>
      <c r="D298" s="243" t="s">
        <v>247</v>
      </c>
      <c r="E298" s="244">
        <v>557.82764999999995</v>
      </c>
      <c r="F298" s="245"/>
      <c r="G298" s="246">
        <f>ROUND(E298*F298,2)</f>
        <v>0</v>
      </c>
      <c r="H298" s="245"/>
      <c r="I298" s="246">
        <f>ROUND(E298*H298,2)</f>
        <v>0</v>
      </c>
      <c r="J298" s="245"/>
      <c r="K298" s="246">
        <f>ROUND(E298*J298,2)</f>
        <v>0</v>
      </c>
      <c r="L298" s="246">
        <v>21</v>
      </c>
      <c r="M298" s="246">
        <f>G298*(1+L298/100)</f>
        <v>0</v>
      </c>
      <c r="N298" s="244">
        <v>0</v>
      </c>
      <c r="O298" s="244">
        <f>ROUND(E298*N298,2)</f>
        <v>0</v>
      </c>
      <c r="P298" s="244">
        <v>0</v>
      </c>
      <c r="Q298" s="244">
        <f>ROUND(E298*P298,2)</f>
        <v>0</v>
      </c>
      <c r="R298" s="246" t="s">
        <v>204</v>
      </c>
      <c r="S298" s="246" t="s">
        <v>139</v>
      </c>
      <c r="T298" s="247" t="s">
        <v>139</v>
      </c>
      <c r="U298" s="225">
        <v>9.9000000000000005E-2</v>
      </c>
      <c r="V298" s="225">
        <f>ROUND(E298*U298,2)</f>
        <v>55.22</v>
      </c>
      <c r="W298" s="225"/>
      <c r="X298" s="225" t="s">
        <v>521</v>
      </c>
      <c r="Y298" s="225" t="s">
        <v>141</v>
      </c>
      <c r="Z298" s="214"/>
      <c r="AA298" s="214"/>
      <c r="AB298" s="214"/>
      <c r="AC298" s="214"/>
      <c r="AD298" s="214"/>
      <c r="AE298" s="214"/>
      <c r="AF298" s="214"/>
      <c r="AG298" s="214" t="s">
        <v>522</v>
      </c>
      <c r="AH298" s="214"/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2" x14ac:dyDescent="0.2">
      <c r="A299" s="221"/>
      <c r="B299" s="222"/>
      <c r="C299" s="263" t="s">
        <v>523</v>
      </c>
      <c r="D299" s="248"/>
      <c r="E299" s="248"/>
      <c r="F299" s="248"/>
      <c r="G299" s="248"/>
      <c r="H299" s="225"/>
      <c r="I299" s="225"/>
      <c r="J299" s="225"/>
      <c r="K299" s="225"/>
      <c r="L299" s="225"/>
      <c r="M299" s="225"/>
      <c r="N299" s="224"/>
      <c r="O299" s="224"/>
      <c r="P299" s="224"/>
      <c r="Q299" s="224"/>
      <c r="R299" s="225"/>
      <c r="S299" s="225"/>
      <c r="T299" s="225"/>
      <c r="U299" s="225"/>
      <c r="V299" s="225"/>
      <c r="W299" s="225"/>
      <c r="X299" s="225"/>
      <c r="Y299" s="225"/>
      <c r="Z299" s="214"/>
      <c r="AA299" s="214"/>
      <c r="AB299" s="214"/>
      <c r="AC299" s="214"/>
      <c r="AD299" s="214"/>
      <c r="AE299" s="214"/>
      <c r="AF299" s="214"/>
      <c r="AG299" s="214" t="s">
        <v>144</v>
      </c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50">
        <v>98</v>
      </c>
      <c r="B300" s="251" t="s">
        <v>524</v>
      </c>
      <c r="C300" s="265" t="s">
        <v>525</v>
      </c>
      <c r="D300" s="252" t="s">
        <v>247</v>
      </c>
      <c r="E300" s="253">
        <v>557.82764999999995</v>
      </c>
      <c r="F300" s="254"/>
      <c r="G300" s="255">
        <f>ROUND(E300*F300,2)</f>
        <v>0</v>
      </c>
      <c r="H300" s="254"/>
      <c r="I300" s="255">
        <f>ROUND(E300*H300,2)</f>
        <v>0</v>
      </c>
      <c r="J300" s="254"/>
      <c r="K300" s="255">
        <f>ROUND(E300*J300,2)</f>
        <v>0</v>
      </c>
      <c r="L300" s="255">
        <v>21</v>
      </c>
      <c r="M300" s="255">
        <f>G300*(1+L300/100)</f>
        <v>0</v>
      </c>
      <c r="N300" s="253">
        <v>0</v>
      </c>
      <c r="O300" s="253">
        <f>ROUND(E300*N300,2)</f>
        <v>0</v>
      </c>
      <c r="P300" s="253">
        <v>0</v>
      </c>
      <c r="Q300" s="253">
        <f>ROUND(E300*P300,2)</f>
        <v>0</v>
      </c>
      <c r="R300" s="255" t="s">
        <v>397</v>
      </c>
      <c r="S300" s="255" t="s">
        <v>139</v>
      </c>
      <c r="T300" s="256" t="s">
        <v>139</v>
      </c>
      <c r="U300" s="225">
        <v>0.49</v>
      </c>
      <c r="V300" s="225">
        <f>ROUND(E300*U300,2)</f>
        <v>273.33999999999997</v>
      </c>
      <c r="W300" s="225"/>
      <c r="X300" s="225" t="s">
        <v>521</v>
      </c>
      <c r="Y300" s="225" t="s">
        <v>141</v>
      </c>
      <c r="Z300" s="214"/>
      <c r="AA300" s="214"/>
      <c r="AB300" s="214"/>
      <c r="AC300" s="214"/>
      <c r="AD300" s="214"/>
      <c r="AE300" s="214"/>
      <c r="AF300" s="214"/>
      <c r="AG300" s="214" t="s">
        <v>522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50">
        <v>99</v>
      </c>
      <c r="B301" s="251" t="s">
        <v>526</v>
      </c>
      <c r="C301" s="265" t="s">
        <v>527</v>
      </c>
      <c r="D301" s="252" t="s">
        <v>247</v>
      </c>
      <c r="E301" s="253">
        <v>8367.4146799999999</v>
      </c>
      <c r="F301" s="254"/>
      <c r="G301" s="255">
        <f>ROUND(E301*F301,2)</f>
        <v>0</v>
      </c>
      <c r="H301" s="254"/>
      <c r="I301" s="255">
        <f>ROUND(E301*H301,2)</f>
        <v>0</v>
      </c>
      <c r="J301" s="254"/>
      <c r="K301" s="255">
        <f>ROUND(E301*J301,2)</f>
        <v>0</v>
      </c>
      <c r="L301" s="255">
        <v>21</v>
      </c>
      <c r="M301" s="255">
        <f>G301*(1+L301/100)</f>
        <v>0</v>
      </c>
      <c r="N301" s="253">
        <v>0</v>
      </c>
      <c r="O301" s="253">
        <f>ROUND(E301*N301,2)</f>
        <v>0</v>
      </c>
      <c r="P301" s="253">
        <v>0</v>
      </c>
      <c r="Q301" s="253">
        <f>ROUND(E301*P301,2)</f>
        <v>0</v>
      </c>
      <c r="R301" s="255" t="s">
        <v>397</v>
      </c>
      <c r="S301" s="255" t="s">
        <v>139</v>
      </c>
      <c r="T301" s="256" t="s">
        <v>139</v>
      </c>
      <c r="U301" s="225">
        <v>0</v>
      </c>
      <c r="V301" s="225">
        <f>ROUND(E301*U301,2)</f>
        <v>0</v>
      </c>
      <c r="W301" s="225"/>
      <c r="X301" s="225" t="s">
        <v>521</v>
      </c>
      <c r="Y301" s="225" t="s">
        <v>141</v>
      </c>
      <c r="Z301" s="214"/>
      <c r="AA301" s="214"/>
      <c r="AB301" s="214"/>
      <c r="AC301" s="214"/>
      <c r="AD301" s="214"/>
      <c r="AE301" s="214"/>
      <c r="AF301" s="214"/>
      <c r="AG301" s="214" t="s">
        <v>522</v>
      </c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50">
        <v>100</v>
      </c>
      <c r="B302" s="251" t="s">
        <v>528</v>
      </c>
      <c r="C302" s="265" t="s">
        <v>529</v>
      </c>
      <c r="D302" s="252" t="s">
        <v>247</v>
      </c>
      <c r="E302" s="253">
        <v>557.82764999999995</v>
      </c>
      <c r="F302" s="254"/>
      <c r="G302" s="255">
        <f>ROUND(E302*F302,2)</f>
        <v>0</v>
      </c>
      <c r="H302" s="254"/>
      <c r="I302" s="255">
        <f>ROUND(E302*H302,2)</f>
        <v>0</v>
      </c>
      <c r="J302" s="254"/>
      <c r="K302" s="255">
        <f>ROUND(E302*J302,2)</f>
        <v>0</v>
      </c>
      <c r="L302" s="255">
        <v>21</v>
      </c>
      <c r="M302" s="255">
        <f>G302*(1+L302/100)</f>
        <v>0</v>
      </c>
      <c r="N302" s="253">
        <v>0</v>
      </c>
      <c r="O302" s="253">
        <f>ROUND(E302*N302,2)</f>
        <v>0</v>
      </c>
      <c r="P302" s="253">
        <v>0</v>
      </c>
      <c r="Q302" s="253">
        <f>ROUND(E302*P302,2)</f>
        <v>0</v>
      </c>
      <c r="R302" s="255" t="s">
        <v>397</v>
      </c>
      <c r="S302" s="255" t="s">
        <v>139</v>
      </c>
      <c r="T302" s="256" t="s">
        <v>139</v>
      </c>
      <c r="U302" s="225">
        <v>0.94199999999999995</v>
      </c>
      <c r="V302" s="225">
        <f>ROUND(E302*U302,2)</f>
        <v>525.47</v>
      </c>
      <c r="W302" s="225"/>
      <c r="X302" s="225" t="s">
        <v>521</v>
      </c>
      <c r="Y302" s="225" t="s">
        <v>141</v>
      </c>
      <c r="Z302" s="214"/>
      <c r="AA302" s="214"/>
      <c r="AB302" s="214"/>
      <c r="AC302" s="214"/>
      <c r="AD302" s="214"/>
      <c r="AE302" s="214"/>
      <c r="AF302" s="214"/>
      <c r="AG302" s="214" t="s">
        <v>522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ht="22.5" outlineLevel="1" x14ac:dyDescent="0.2">
      <c r="A303" s="250">
        <v>101</v>
      </c>
      <c r="B303" s="251" t="s">
        <v>530</v>
      </c>
      <c r="C303" s="265" t="s">
        <v>531</v>
      </c>
      <c r="D303" s="252" t="s">
        <v>247</v>
      </c>
      <c r="E303" s="253">
        <v>1115.6552899999999</v>
      </c>
      <c r="F303" s="254"/>
      <c r="G303" s="255">
        <f>ROUND(E303*F303,2)</f>
        <v>0</v>
      </c>
      <c r="H303" s="254"/>
      <c r="I303" s="255">
        <f>ROUND(E303*H303,2)</f>
        <v>0</v>
      </c>
      <c r="J303" s="254"/>
      <c r="K303" s="255">
        <f>ROUND(E303*J303,2)</f>
        <v>0</v>
      </c>
      <c r="L303" s="255">
        <v>21</v>
      </c>
      <c r="M303" s="255">
        <f>G303*(1+L303/100)</f>
        <v>0</v>
      </c>
      <c r="N303" s="253">
        <v>0</v>
      </c>
      <c r="O303" s="253">
        <f>ROUND(E303*N303,2)</f>
        <v>0</v>
      </c>
      <c r="P303" s="253">
        <v>0</v>
      </c>
      <c r="Q303" s="253">
        <f>ROUND(E303*P303,2)</f>
        <v>0</v>
      </c>
      <c r="R303" s="255" t="s">
        <v>397</v>
      </c>
      <c r="S303" s="255" t="s">
        <v>139</v>
      </c>
      <c r="T303" s="256" t="s">
        <v>139</v>
      </c>
      <c r="U303" s="225">
        <v>0.105</v>
      </c>
      <c r="V303" s="225">
        <f>ROUND(E303*U303,2)</f>
        <v>117.14</v>
      </c>
      <c r="W303" s="225"/>
      <c r="X303" s="225" t="s">
        <v>521</v>
      </c>
      <c r="Y303" s="225" t="s">
        <v>141</v>
      </c>
      <c r="Z303" s="214"/>
      <c r="AA303" s="214"/>
      <c r="AB303" s="214"/>
      <c r="AC303" s="214"/>
      <c r="AD303" s="214"/>
      <c r="AE303" s="214"/>
      <c r="AF303" s="214"/>
      <c r="AG303" s="214" t="s">
        <v>522</v>
      </c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41">
        <v>102</v>
      </c>
      <c r="B304" s="242" t="s">
        <v>532</v>
      </c>
      <c r="C304" s="262" t="s">
        <v>533</v>
      </c>
      <c r="D304" s="243" t="s">
        <v>247</v>
      </c>
      <c r="E304" s="244">
        <v>557.82764999999995</v>
      </c>
      <c r="F304" s="245"/>
      <c r="G304" s="246">
        <f>ROUND(E304*F304,2)</f>
        <v>0</v>
      </c>
      <c r="H304" s="245"/>
      <c r="I304" s="246">
        <f>ROUND(E304*H304,2)</f>
        <v>0</v>
      </c>
      <c r="J304" s="245"/>
      <c r="K304" s="246">
        <f>ROUND(E304*J304,2)</f>
        <v>0</v>
      </c>
      <c r="L304" s="246">
        <v>21</v>
      </c>
      <c r="M304" s="246">
        <f>G304*(1+L304/100)</f>
        <v>0</v>
      </c>
      <c r="N304" s="244">
        <v>0</v>
      </c>
      <c r="O304" s="244">
        <f>ROUND(E304*N304,2)</f>
        <v>0</v>
      </c>
      <c r="P304" s="244">
        <v>0</v>
      </c>
      <c r="Q304" s="244">
        <f>ROUND(E304*P304,2)</f>
        <v>0</v>
      </c>
      <c r="R304" s="246" t="s">
        <v>534</v>
      </c>
      <c r="S304" s="246" t="s">
        <v>139</v>
      </c>
      <c r="T304" s="247" t="s">
        <v>139</v>
      </c>
      <c r="U304" s="225">
        <v>6.0000000000000001E-3</v>
      </c>
      <c r="V304" s="225">
        <f>ROUND(E304*U304,2)</f>
        <v>3.35</v>
      </c>
      <c r="W304" s="225"/>
      <c r="X304" s="225" t="s">
        <v>521</v>
      </c>
      <c r="Y304" s="225" t="s">
        <v>141</v>
      </c>
      <c r="Z304" s="214"/>
      <c r="AA304" s="214"/>
      <c r="AB304" s="214"/>
      <c r="AC304" s="214"/>
      <c r="AD304" s="214"/>
      <c r="AE304" s="214"/>
      <c r="AF304" s="214"/>
      <c r="AG304" s="214" t="s">
        <v>522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2" x14ac:dyDescent="0.2">
      <c r="A305" s="221"/>
      <c r="B305" s="222"/>
      <c r="C305" s="263" t="s">
        <v>535</v>
      </c>
      <c r="D305" s="248"/>
      <c r="E305" s="248"/>
      <c r="F305" s="248"/>
      <c r="G305" s="248"/>
      <c r="H305" s="225"/>
      <c r="I305" s="225"/>
      <c r="J305" s="225"/>
      <c r="K305" s="225"/>
      <c r="L305" s="225"/>
      <c r="M305" s="225"/>
      <c r="N305" s="224"/>
      <c r="O305" s="224"/>
      <c r="P305" s="224"/>
      <c r="Q305" s="224"/>
      <c r="R305" s="225"/>
      <c r="S305" s="225"/>
      <c r="T305" s="225"/>
      <c r="U305" s="225"/>
      <c r="V305" s="225"/>
      <c r="W305" s="225"/>
      <c r="X305" s="225"/>
      <c r="Y305" s="225"/>
      <c r="Z305" s="214"/>
      <c r="AA305" s="214"/>
      <c r="AB305" s="214"/>
      <c r="AC305" s="214"/>
      <c r="AD305" s="214"/>
      <c r="AE305" s="214"/>
      <c r="AF305" s="214"/>
      <c r="AG305" s="214" t="s">
        <v>144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50">
        <v>103</v>
      </c>
      <c r="B306" s="251" t="s">
        <v>536</v>
      </c>
      <c r="C306" s="265" t="s">
        <v>537</v>
      </c>
      <c r="D306" s="252" t="s">
        <v>247</v>
      </c>
      <c r="E306" s="253">
        <v>32.085940000000001</v>
      </c>
      <c r="F306" s="254"/>
      <c r="G306" s="255">
        <f>ROUND(E306*F306,2)</f>
        <v>0</v>
      </c>
      <c r="H306" s="254"/>
      <c r="I306" s="255">
        <f>ROUND(E306*H306,2)</f>
        <v>0</v>
      </c>
      <c r="J306" s="254"/>
      <c r="K306" s="255">
        <f>ROUND(E306*J306,2)</f>
        <v>0</v>
      </c>
      <c r="L306" s="255">
        <v>21</v>
      </c>
      <c r="M306" s="255">
        <f>G306*(1+L306/100)</f>
        <v>0</v>
      </c>
      <c r="N306" s="253">
        <v>0</v>
      </c>
      <c r="O306" s="253">
        <f>ROUND(E306*N306,2)</f>
        <v>0</v>
      </c>
      <c r="P306" s="253">
        <v>0</v>
      </c>
      <c r="Q306" s="253">
        <f>ROUND(E306*P306,2)</f>
        <v>0</v>
      </c>
      <c r="R306" s="255" t="s">
        <v>397</v>
      </c>
      <c r="S306" s="255" t="s">
        <v>226</v>
      </c>
      <c r="T306" s="256" t="s">
        <v>538</v>
      </c>
      <c r="U306" s="225">
        <v>0</v>
      </c>
      <c r="V306" s="225">
        <f>ROUND(E306*U306,2)</f>
        <v>0</v>
      </c>
      <c r="W306" s="225"/>
      <c r="X306" s="225" t="s">
        <v>539</v>
      </c>
      <c r="Y306" s="225" t="s">
        <v>141</v>
      </c>
      <c r="Z306" s="214"/>
      <c r="AA306" s="214"/>
      <c r="AB306" s="214"/>
      <c r="AC306" s="214"/>
      <c r="AD306" s="214"/>
      <c r="AE306" s="214"/>
      <c r="AF306" s="214"/>
      <c r="AG306" s="214" t="s">
        <v>540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x14ac:dyDescent="0.2">
      <c r="A307" s="234" t="s">
        <v>133</v>
      </c>
      <c r="B307" s="235" t="s">
        <v>104</v>
      </c>
      <c r="C307" s="261" t="s">
        <v>27</v>
      </c>
      <c r="D307" s="236"/>
      <c r="E307" s="237"/>
      <c r="F307" s="238"/>
      <c r="G307" s="238">
        <f>SUMIF(AG308:AG314,"&lt;&gt;NOR",G308:G314)</f>
        <v>0</v>
      </c>
      <c r="H307" s="238"/>
      <c r="I307" s="238">
        <f>SUM(I308:I314)</f>
        <v>0</v>
      </c>
      <c r="J307" s="238"/>
      <c r="K307" s="238">
        <f>SUM(K308:K314)</f>
        <v>0</v>
      </c>
      <c r="L307" s="238"/>
      <c r="M307" s="238">
        <f>SUM(M308:M314)</f>
        <v>0</v>
      </c>
      <c r="N307" s="237"/>
      <c r="O307" s="237">
        <f>SUM(O308:O314)</f>
        <v>0</v>
      </c>
      <c r="P307" s="237"/>
      <c r="Q307" s="237">
        <f>SUM(Q308:Q314)</f>
        <v>0</v>
      </c>
      <c r="R307" s="238"/>
      <c r="S307" s="238"/>
      <c r="T307" s="239"/>
      <c r="U307" s="233"/>
      <c r="V307" s="233">
        <f>SUM(V308:V314)</f>
        <v>0</v>
      </c>
      <c r="W307" s="233"/>
      <c r="X307" s="233"/>
      <c r="Y307" s="233"/>
      <c r="AG307" t="s">
        <v>134</v>
      </c>
    </row>
    <row r="308" spans="1:60" outlineLevel="1" x14ac:dyDescent="0.2">
      <c r="A308" s="241">
        <v>104</v>
      </c>
      <c r="B308" s="242" t="s">
        <v>541</v>
      </c>
      <c r="C308" s="262" t="s">
        <v>542</v>
      </c>
      <c r="D308" s="243" t="s">
        <v>543</v>
      </c>
      <c r="E308" s="244">
        <v>1</v>
      </c>
      <c r="F308" s="245"/>
      <c r="G308" s="246">
        <f>ROUND(E308*F308,2)</f>
        <v>0</v>
      </c>
      <c r="H308" s="245"/>
      <c r="I308" s="246">
        <f>ROUND(E308*H308,2)</f>
        <v>0</v>
      </c>
      <c r="J308" s="245"/>
      <c r="K308" s="246">
        <f>ROUND(E308*J308,2)</f>
        <v>0</v>
      </c>
      <c r="L308" s="246">
        <v>21</v>
      </c>
      <c r="M308" s="246">
        <f>G308*(1+L308/100)</f>
        <v>0</v>
      </c>
      <c r="N308" s="244">
        <v>0</v>
      </c>
      <c r="O308" s="244">
        <f>ROUND(E308*N308,2)</f>
        <v>0</v>
      </c>
      <c r="P308" s="244">
        <v>0</v>
      </c>
      <c r="Q308" s="244">
        <f>ROUND(E308*P308,2)</f>
        <v>0</v>
      </c>
      <c r="R308" s="246"/>
      <c r="S308" s="246" t="s">
        <v>139</v>
      </c>
      <c r="T308" s="247" t="s">
        <v>227</v>
      </c>
      <c r="U308" s="225">
        <v>0</v>
      </c>
      <c r="V308" s="225">
        <f>ROUND(E308*U308,2)</f>
        <v>0</v>
      </c>
      <c r="W308" s="225"/>
      <c r="X308" s="225" t="s">
        <v>544</v>
      </c>
      <c r="Y308" s="225" t="s">
        <v>141</v>
      </c>
      <c r="Z308" s="214"/>
      <c r="AA308" s="214"/>
      <c r="AB308" s="214"/>
      <c r="AC308" s="214"/>
      <c r="AD308" s="214"/>
      <c r="AE308" s="214"/>
      <c r="AF308" s="214"/>
      <c r="AG308" s="214" t="s">
        <v>545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2" x14ac:dyDescent="0.2">
      <c r="A309" s="221"/>
      <c r="B309" s="222"/>
      <c r="C309" s="267" t="s">
        <v>555</v>
      </c>
      <c r="D309" s="258"/>
      <c r="E309" s="258"/>
      <c r="F309" s="258"/>
      <c r="G309" s="258"/>
      <c r="H309" s="225"/>
      <c r="I309" s="225"/>
      <c r="J309" s="225"/>
      <c r="K309" s="225"/>
      <c r="L309" s="225"/>
      <c r="M309" s="225"/>
      <c r="N309" s="224"/>
      <c r="O309" s="224"/>
      <c r="P309" s="224"/>
      <c r="Q309" s="224"/>
      <c r="R309" s="225"/>
      <c r="S309" s="225"/>
      <c r="T309" s="225"/>
      <c r="U309" s="225"/>
      <c r="V309" s="225"/>
      <c r="W309" s="225"/>
      <c r="X309" s="225"/>
      <c r="Y309" s="225"/>
      <c r="Z309" s="214"/>
      <c r="AA309" s="214"/>
      <c r="AB309" s="214"/>
      <c r="AC309" s="214"/>
      <c r="AD309" s="214"/>
      <c r="AE309" s="214"/>
      <c r="AF309" s="214"/>
      <c r="AG309" s="214" t="s">
        <v>186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ht="22.5" outlineLevel="3" x14ac:dyDescent="0.2">
      <c r="A310" s="221"/>
      <c r="B310" s="222"/>
      <c r="C310" s="266" t="s">
        <v>546</v>
      </c>
      <c r="D310" s="257"/>
      <c r="E310" s="257"/>
      <c r="F310" s="257"/>
      <c r="G310" s="257"/>
      <c r="H310" s="225"/>
      <c r="I310" s="225"/>
      <c r="J310" s="225"/>
      <c r="K310" s="225"/>
      <c r="L310" s="225"/>
      <c r="M310" s="225"/>
      <c r="N310" s="224"/>
      <c r="O310" s="224"/>
      <c r="P310" s="224"/>
      <c r="Q310" s="224"/>
      <c r="R310" s="225"/>
      <c r="S310" s="225"/>
      <c r="T310" s="225"/>
      <c r="U310" s="225"/>
      <c r="V310" s="225"/>
      <c r="W310" s="225"/>
      <c r="X310" s="225"/>
      <c r="Y310" s="225"/>
      <c r="Z310" s="214"/>
      <c r="AA310" s="214"/>
      <c r="AB310" s="214"/>
      <c r="AC310" s="214"/>
      <c r="AD310" s="214"/>
      <c r="AE310" s="214"/>
      <c r="AF310" s="214"/>
      <c r="AG310" s="214" t="s">
        <v>186</v>
      </c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49" t="str">
        <f>C310</f>
        <v>Vyhotovení protokolu o vytyčení stavby se seznamem souřadnic vytyčených bodů a jejich polohopisnými (S-JTSK) a výškopisnými (Bpv) hodnotami.</v>
      </c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41">
        <v>105</v>
      </c>
      <c r="B311" s="242" t="s">
        <v>547</v>
      </c>
      <c r="C311" s="262" t="s">
        <v>548</v>
      </c>
      <c r="D311" s="243" t="s">
        <v>543</v>
      </c>
      <c r="E311" s="244">
        <v>1</v>
      </c>
      <c r="F311" s="245"/>
      <c r="G311" s="246">
        <f>ROUND(E311*F311,2)</f>
        <v>0</v>
      </c>
      <c r="H311" s="245"/>
      <c r="I311" s="246">
        <f>ROUND(E311*H311,2)</f>
        <v>0</v>
      </c>
      <c r="J311" s="245"/>
      <c r="K311" s="246">
        <f>ROUND(E311*J311,2)</f>
        <v>0</v>
      </c>
      <c r="L311" s="246">
        <v>21</v>
      </c>
      <c r="M311" s="246">
        <f>G311*(1+L311/100)</f>
        <v>0</v>
      </c>
      <c r="N311" s="244">
        <v>0</v>
      </c>
      <c r="O311" s="244">
        <f>ROUND(E311*N311,2)</f>
        <v>0</v>
      </c>
      <c r="P311" s="244">
        <v>0</v>
      </c>
      <c r="Q311" s="244">
        <f>ROUND(E311*P311,2)</f>
        <v>0</v>
      </c>
      <c r="R311" s="246"/>
      <c r="S311" s="246" t="s">
        <v>139</v>
      </c>
      <c r="T311" s="247" t="s">
        <v>227</v>
      </c>
      <c r="U311" s="225">
        <v>0</v>
      </c>
      <c r="V311" s="225">
        <f>ROUND(E311*U311,2)</f>
        <v>0</v>
      </c>
      <c r="W311" s="225"/>
      <c r="X311" s="225" t="s">
        <v>544</v>
      </c>
      <c r="Y311" s="225" t="s">
        <v>141</v>
      </c>
      <c r="Z311" s="214"/>
      <c r="AA311" s="214"/>
      <c r="AB311" s="214"/>
      <c r="AC311" s="214"/>
      <c r="AD311" s="214"/>
      <c r="AE311" s="214"/>
      <c r="AF311" s="214"/>
      <c r="AG311" s="214" t="s">
        <v>549</v>
      </c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2" x14ac:dyDescent="0.2">
      <c r="A312" s="221"/>
      <c r="B312" s="222"/>
      <c r="C312" s="267" t="s">
        <v>550</v>
      </c>
      <c r="D312" s="258"/>
      <c r="E312" s="258"/>
      <c r="F312" s="258"/>
      <c r="G312" s="258"/>
      <c r="H312" s="225"/>
      <c r="I312" s="225"/>
      <c r="J312" s="225"/>
      <c r="K312" s="225"/>
      <c r="L312" s="225"/>
      <c r="M312" s="225"/>
      <c r="N312" s="224"/>
      <c r="O312" s="224"/>
      <c r="P312" s="224"/>
      <c r="Q312" s="224"/>
      <c r="R312" s="225"/>
      <c r="S312" s="225"/>
      <c r="T312" s="225"/>
      <c r="U312" s="225"/>
      <c r="V312" s="225"/>
      <c r="W312" s="225"/>
      <c r="X312" s="225"/>
      <c r="Y312" s="225"/>
      <c r="Z312" s="214"/>
      <c r="AA312" s="214"/>
      <c r="AB312" s="214"/>
      <c r="AC312" s="214"/>
      <c r="AD312" s="214"/>
      <c r="AE312" s="214"/>
      <c r="AF312" s="214"/>
      <c r="AG312" s="214" t="s">
        <v>186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49" t="str">
        <f>C312</f>
        <v>Zaměření a vytýčení stávajících inženýrských sítí v místě stavby z hlediska jejich ochrany při provádění stavby.</v>
      </c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41">
        <v>106</v>
      </c>
      <c r="B313" s="242" t="s">
        <v>551</v>
      </c>
      <c r="C313" s="262" t="s">
        <v>552</v>
      </c>
      <c r="D313" s="243" t="s">
        <v>543</v>
      </c>
      <c r="E313" s="244">
        <v>1</v>
      </c>
      <c r="F313" s="245"/>
      <c r="G313" s="246">
        <f>ROUND(E313*F313,2)</f>
        <v>0</v>
      </c>
      <c r="H313" s="245"/>
      <c r="I313" s="246">
        <f>ROUND(E313*H313,2)</f>
        <v>0</v>
      </c>
      <c r="J313" s="245"/>
      <c r="K313" s="246">
        <f>ROUND(E313*J313,2)</f>
        <v>0</v>
      </c>
      <c r="L313" s="246">
        <v>21</v>
      </c>
      <c r="M313" s="246">
        <f>G313*(1+L313/100)</f>
        <v>0</v>
      </c>
      <c r="N313" s="244">
        <v>0</v>
      </c>
      <c r="O313" s="244">
        <f>ROUND(E313*N313,2)</f>
        <v>0</v>
      </c>
      <c r="P313" s="244">
        <v>0</v>
      </c>
      <c r="Q313" s="244">
        <f>ROUND(E313*P313,2)</f>
        <v>0</v>
      </c>
      <c r="R313" s="246"/>
      <c r="S313" s="246" t="s">
        <v>139</v>
      </c>
      <c r="T313" s="247" t="s">
        <v>227</v>
      </c>
      <c r="U313" s="225">
        <v>0</v>
      </c>
      <c r="V313" s="225">
        <f>ROUND(E313*U313,2)</f>
        <v>0</v>
      </c>
      <c r="W313" s="225"/>
      <c r="X313" s="225" t="s">
        <v>544</v>
      </c>
      <c r="Y313" s="225" t="s">
        <v>141</v>
      </c>
      <c r="Z313" s="214"/>
      <c r="AA313" s="214"/>
      <c r="AB313" s="214"/>
      <c r="AC313" s="214"/>
      <c r="AD313" s="214"/>
      <c r="AE313" s="214"/>
      <c r="AF313" s="214"/>
      <c r="AG313" s="214" t="s">
        <v>549</v>
      </c>
      <c r="AH313" s="214"/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2" x14ac:dyDescent="0.2">
      <c r="A314" s="221"/>
      <c r="B314" s="222"/>
      <c r="C314" s="267" t="s">
        <v>553</v>
      </c>
      <c r="D314" s="258"/>
      <c r="E314" s="258"/>
      <c r="F314" s="258"/>
      <c r="G314" s="258"/>
      <c r="H314" s="225"/>
      <c r="I314" s="225"/>
      <c r="J314" s="225"/>
      <c r="K314" s="225"/>
      <c r="L314" s="225"/>
      <c r="M314" s="225"/>
      <c r="N314" s="224"/>
      <c r="O314" s="224"/>
      <c r="P314" s="224"/>
      <c r="Q314" s="224"/>
      <c r="R314" s="225"/>
      <c r="S314" s="225"/>
      <c r="T314" s="225"/>
      <c r="U314" s="225"/>
      <c r="V314" s="225"/>
      <c r="W314" s="225"/>
      <c r="X314" s="225"/>
      <c r="Y314" s="225"/>
      <c r="Z314" s="214"/>
      <c r="AA314" s="214"/>
      <c r="AB314" s="214"/>
      <c r="AC314" s="214"/>
      <c r="AD314" s="214"/>
      <c r="AE314" s="214"/>
      <c r="AF314" s="214"/>
      <c r="AG314" s="214" t="s">
        <v>186</v>
      </c>
      <c r="AH314" s="214"/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x14ac:dyDescent="0.2">
      <c r="A315" s="3"/>
      <c r="B315" s="4"/>
      <c r="C315" s="273"/>
      <c r="D315" s="6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AE315">
        <v>12</v>
      </c>
      <c r="AF315">
        <v>21</v>
      </c>
      <c r="AG315" t="s">
        <v>119</v>
      </c>
    </row>
    <row r="316" spans="1:60" x14ac:dyDescent="0.2">
      <c r="A316" s="217"/>
      <c r="B316" s="218" t="s">
        <v>29</v>
      </c>
      <c r="C316" s="274"/>
      <c r="D316" s="219"/>
      <c r="E316" s="220"/>
      <c r="F316" s="220"/>
      <c r="G316" s="240">
        <f>G8+G59+G76+G80+G131+G157+G170+G189+G197+G200+G213+G221+G241+G244+G271+G293+G297+G307</f>
        <v>0</v>
      </c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AE316">
        <f>SUMIF(L7:L314,AE315,G7:G314)</f>
        <v>0</v>
      </c>
      <c r="AF316">
        <f>SUMIF(L7:L314,AF315,G7:G314)</f>
        <v>0</v>
      </c>
      <c r="AG316" t="s">
        <v>554</v>
      </c>
    </row>
    <row r="317" spans="1:60" x14ac:dyDescent="0.2">
      <c r="C317" s="275"/>
      <c r="D317" s="10"/>
      <c r="AG317" t="s">
        <v>556</v>
      </c>
    </row>
    <row r="318" spans="1:60" x14ac:dyDescent="0.2">
      <c r="D318" s="10"/>
    </row>
    <row r="319" spans="1:60" x14ac:dyDescent="0.2">
      <c r="D319" s="10"/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D95VPRz3Pf/CNc0fbj2OCxTF93fB+OMZaLg5bQzOUKtJ5DWdtGqA8XdXP22nKxp2Ap3kUD7qhXkPGKuM4pacw==" saltValue="K8+fRRi3PYa6G2xaQBEvGA==" spinCount="100000" sheet="1" formatRows="0"/>
  <mergeCells count="54">
    <mergeCell ref="C299:G299"/>
    <mergeCell ref="C305:G305"/>
    <mergeCell ref="C309:G309"/>
    <mergeCell ref="C310:G310"/>
    <mergeCell ref="C312:G312"/>
    <mergeCell ref="C314:G314"/>
    <mergeCell ref="C230:G230"/>
    <mergeCell ref="C243:G243"/>
    <mergeCell ref="C251:G251"/>
    <mergeCell ref="C255:G255"/>
    <mergeCell ref="C270:G270"/>
    <mergeCell ref="C292:G292"/>
    <mergeCell ref="C194:G194"/>
    <mergeCell ref="C202:G202"/>
    <mergeCell ref="C205:G205"/>
    <mergeCell ref="C209:G209"/>
    <mergeCell ref="C226:G226"/>
    <mergeCell ref="C228:G228"/>
    <mergeCell ref="C154:G154"/>
    <mergeCell ref="C159:G159"/>
    <mergeCell ref="C162:G162"/>
    <mergeCell ref="C172:G172"/>
    <mergeCell ref="C184:G184"/>
    <mergeCell ref="C191:G191"/>
    <mergeCell ref="C126:G126"/>
    <mergeCell ref="C133:G133"/>
    <mergeCell ref="C136:G136"/>
    <mergeCell ref="C137:G137"/>
    <mergeCell ref="C144:G144"/>
    <mergeCell ref="C151:G151"/>
    <mergeCell ref="C82:G82"/>
    <mergeCell ref="C90:G90"/>
    <mergeCell ref="C103:G103"/>
    <mergeCell ref="C115:G115"/>
    <mergeCell ref="C118:G118"/>
    <mergeCell ref="C125:G125"/>
    <mergeCell ref="C46:G46"/>
    <mergeCell ref="C53:G53"/>
    <mergeCell ref="C58:G58"/>
    <mergeCell ref="C71:G71"/>
    <mergeCell ref="C78:G78"/>
    <mergeCell ref="C79:G79"/>
    <mergeCell ref="C18:G18"/>
    <mergeCell ref="C27:G27"/>
    <mergeCell ref="C31:G31"/>
    <mergeCell ref="C34:G34"/>
    <mergeCell ref="C38:G38"/>
    <mergeCell ref="C45:G45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p.č. 1228_15 D.1.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'p.č. 1228_15 D.1. Pol'!Názvy_tisku</vt:lpstr>
      <vt:lpstr>oadresa</vt:lpstr>
      <vt:lpstr>Stavba!Objednatel</vt:lpstr>
      <vt:lpstr>Stavba!Objekt</vt:lpstr>
      <vt:lpstr>'p.č. 1228_15 D.1.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2024-06-17T19:27:22Z</dcterms:modified>
</cp:coreProperties>
</file>